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pluk.sharepoint.com/sites/ElectrochemistryGroup/Shared Documents/Team - Energy Storage/Projects/Faraday Battery Challenge/Faraday Institution/FutureCat/FI_Phase 1_Completion/GoodPracticeGuide/"/>
    </mc:Choice>
  </mc:AlternateContent>
  <xr:revisionPtr revIDLastSave="0" documentId="8_{A18297B7-3D8B-4DDE-BAE2-67DF550B813B}" xr6:coauthVersionLast="47" xr6:coauthVersionMax="47" xr10:uidLastSave="{00000000-0000-0000-0000-000000000000}"/>
  <bookViews>
    <workbookView xWindow="-108" yWindow="-108" windowWidth="23256" windowHeight="12576" xr2:uid="{A601BA7C-D52C-4C6E-AE87-8086730CF016}"/>
  </bookViews>
  <sheets>
    <sheet name="Coin Cell Fabric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5" i="1"/>
  <c r="H16" i="1"/>
  <c r="H12" i="1"/>
  <c r="H4" i="1"/>
  <c r="H5" i="1"/>
  <c r="H7" i="1"/>
  <c r="H8" i="1"/>
  <c r="H9" i="1"/>
  <c r="H11" i="1"/>
  <c r="H13" i="1"/>
  <c r="H17" i="1"/>
  <c r="H19" i="1"/>
  <c r="H21" i="1"/>
  <c r="H3" i="1"/>
  <c r="H2" i="1"/>
</calcChain>
</file>

<file path=xl/sharedStrings.xml><?xml version="1.0" encoding="utf-8"?>
<sst xmlns="http://schemas.openxmlformats.org/spreadsheetml/2006/main" count="32" uniqueCount="32">
  <si>
    <t>Cell ID</t>
  </si>
  <si>
    <t>User</t>
  </si>
  <si>
    <t>Date manufactured</t>
  </si>
  <si>
    <t>Cathode composition / ref</t>
  </si>
  <si>
    <t>Current Collector mass / mg</t>
  </si>
  <si>
    <t>Active material %</t>
  </si>
  <si>
    <t>Electrolyte Composition</t>
  </si>
  <si>
    <t>Separator</t>
  </si>
  <si>
    <t>Anode Composition / Ref</t>
  </si>
  <si>
    <t>Notes</t>
  </si>
  <si>
    <t>Test</t>
  </si>
  <si>
    <t>Celgard 2325, 16 mm</t>
  </si>
  <si>
    <t>Lithium Metal - Alfa Aesar - 0.75 mm - LOT: X09E044, 15 mm</t>
  </si>
  <si>
    <t xml:space="preserve">Name Surname </t>
  </si>
  <si>
    <t>DD/MM/YYYY</t>
  </si>
  <si>
    <t>Cathode (+ve) electrode mass / mg</t>
  </si>
  <si>
    <t>OCV inside the glovebox</t>
  </si>
  <si>
    <t>Controlled conditions - Channel #, Cyclying result</t>
  </si>
  <si>
    <r>
      <t>Conc LiPF</t>
    </r>
    <r>
      <rPr>
        <b/>
        <vertAlign val="subscript"/>
        <sz val="16"/>
        <color theme="1"/>
        <rFont val="Calibri"/>
        <family val="2"/>
        <scheme val="minor"/>
      </rPr>
      <t xml:space="preserve">6 </t>
    </r>
    <r>
      <rPr>
        <b/>
        <sz val="16"/>
        <color theme="1"/>
        <rFont val="Calibri"/>
        <family val="2"/>
        <scheme val="minor"/>
      </rPr>
      <t>in example ##:## (volume used μL)</t>
    </r>
  </si>
  <si>
    <t>Brand name, diameter mm</t>
  </si>
  <si>
    <t>Anode Material - Company  - thickness mm - LOT: EXAMPLE, diameter mm</t>
  </si>
  <si>
    <t>Brilliant B. Scientist</t>
  </si>
  <si>
    <t>BBS_01</t>
  </si>
  <si>
    <t>NMC 811 - ACMECheeky Lab - Cathode A -C019A, 14 mm</t>
  </si>
  <si>
    <t>Material Abbreviated Name - Provider Name - diameter</t>
  </si>
  <si>
    <t>INITIALS_01</t>
  </si>
  <si>
    <t>Cell fell and may have touched metal prior to cycling, traces of electrolyte, user was sleepy while working, etc.</t>
  </si>
  <si>
    <t>Voltage initial / V</t>
  </si>
  <si>
    <t>Active Mass / mg</t>
  </si>
  <si>
    <t xml:space="preserve">Notes or observations that may affect the cell during fabrication </t>
  </si>
  <si>
    <r>
      <t>1.0 M LiPF</t>
    </r>
    <r>
      <rPr>
        <vertAlign val="subscript"/>
        <sz val="16"/>
        <rFont val="Calibri"/>
        <family val="2"/>
        <scheme val="minor"/>
      </rPr>
      <t xml:space="preserve">6 </t>
    </r>
    <r>
      <rPr>
        <sz val="16"/>
        <rFont val="Calibri"/>
        <family val="2"/>
        <scheme val="minor"/>
      </rPr>
      <t>in EC/DC 50:50 (100 μL)</t>
    </r>
  </si>
  <si>
    <t>Controlled temperature - Channel 9, Cell shorted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</si>
</sst>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0000"/>
      <name val="Calibri"/>
      <family val="2"/>
      <charset val="1"/>
    </font>
    <font>
      <sz val="14"/>
      <color theme="0"/>
      <name val="Arial Black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sz val="14"/>
      <color theme="1"/>
      <name val="Calibri"/>
      <scheme val="minor"/>
    </font>
    <font>
      <sz val="14"/>
      <color rgb="FF444444"/>
      <name val="Calibri"/>
      <family val="2"/>
      <charset val="1"/>
    </font>
    <font>
      <sz val="14"/>
      <color theme="9" tint="0.79998168889431442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sz val="14"/>
      <color theme="7" tint="0.79998168889431442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sz val="14"/>
      <color theme="7" tint="0.79998168889431442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vertAlign val="subscript"/>
      <sz val="16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BCE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 readingOrder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1"/>
    </xf>
    <xf numFmtId="14" fontId="19" fillId="0" borderId="1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10" fontId="18" fillId="0" borderId="1" xfId="0" applyNumberFormat="1" applyFont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wrapText="1"/>
    </xf>
    <xf numFmtId="0" fontId="2" fillId="6" borderId="2" xfId="0" applyFont="1" applyFill="1" applyBorder="1" applyAlignment="1">
      <alignment wrapText="1"/>
    </xf>
    <xf numFmtId="0" fontId="2" fillId="8" borderId="2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vertical="center" wrapText="1" readingOrder="1"/>
    </xf>
    <xf numFmtId="0" fontId="2" fillId="8" borderId="1" xfId="0" applyFont="1" applyFill="1" applyBorder="1" applyAlignment="1">
      <alignment horizontal="left" vertical="center" wrapText="1" readingOrder="1"/>
    </xf>
    <xf numFmtId="14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10" fontId="7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4" fontId="2" fillId="4" borderId="1" xfId="0" applyNumberFormat="1" applyFont="1" applyFill="1" applyBorder="1" applyAlignment="1">
      <alignment wrapText="1"/>
    </xf>
    <xf numFmtId="10" fontId="2" fillId="4" borderId="1" xfId="0" applyNumberFormat="1" applyFont="1" applyFill="1" applyBorder="1" applyAlignment="1">
      <alignment wrapText="1"/>
    </xf>
    <xf numFmtId="14" fontId="2" fillId="5" borderId="1" xfId="0" applyNumberFormat="1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0" fontId="2" fillId="5" borderId="1" xfId="0" applyNumberFormat="1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14" fontId="2" fillId="6" borderId="1" xfId="0" applyNumberFormat="1" applyFont="1" applyFill="1" applyBorder="1" applyAlignment="1">
      <alignment wrapText="1"/>
    </xf>
    <xf numFmtId="10" fontId="2" fillId="6" borderId="1" xfId="0" applyNumberFormat="1" applyFont="1" applyFill="1" applyBorder="1" applyAlignment="1">
      <alignment wrapText="1"/>
    </xf>
    <xf numFmtId="14" fontId="2" fillId="8" borderId="1" xfId="0" applyNumberFormat="1" applyFont="1" applyFill="1" applyBorder="1" applyAlignment="1">
      <alignment wrapText="1"/>
    </xf>
    <xf numFmtId="10" fontId="2" fillId="8" borderId="1" xfId="0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wrapText="1"/>
    </xf>
    <xf numFmtId="10" fontId="0" fillId="0" borderId="0" xfId="0" applyNumberFormat="1" applyBorder="1" applyAlignment="1">
      <alignment wrapText="1"/>
    </xf>
    <xf numFmtId="0" fontId="0" fillId="0" borderId="0" xfId="0" applyBorder="1" applyAlignment="1">
      <alignment vertical="center" wrapText="1"/>
    </xf>
    <xf numFmtId="0" fontId="2" fillId="4" borderId="2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vertical="center" wrapText="1" readingOrder="1"/>
    </xf>
    <xf numFmtId="0" fontId="18" fillId="10" borderId="1" xfId="0" applyFont="1" applyFill="1" applyBorder="1" applyAlignment="1">
      <alignment horizontal="center" vertical="center" wrapText="1"/>
    </xf>
    <xf numFmtId="10" fontId="18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 readingOrder="1"/>
    </xf>
    <xf numFmtId="0" fontId="18" fillId="0" borderId="0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>
      <alignment wrapText="1"/>
    </xf>
    <xf numFmtId="14" fontId="12" fillId="4" borderId="1" xfId="0" applyNumberFormat="1" applyFont="1" applyFill="1" applyBorder="1" applyAlignment="1">
      <alignment wrapText="1"/>
    </xf>
    <xf numFmtId="10" fontId="12" fillId="4" borderId="1" xfId="0" applyNumberFormat="1" applyFont="1" applyFill="1" applyBorder="1" applyAlignment="1">
      <alignment wrapText="1"/>
    </xf>
    <xf numFmtId="0" fontId="12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vertical="center" wrapText="1" readingOrder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wrapText="1"/>
    </xf>
    <xf numFmtId="14" fontId="14" fillId="4" borderId="1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>
      <alignment wrapText="1"/>
    </xf>
    <xf numFmtId="10" fontId="14" fillId="4" borderId="1" xfId="0" applyNumberFormat="1" applyFont="1" applyFill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left" vertical="center" wrapText="1" readingOrder="1"/>
    </xf>
    <xf numFmtId="0" fontId="14" fillId="4" borderId="1" xfId="0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8" fillId="10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sz val="14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4"/>
      </font>
      <alignment horizontal="left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4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numFmt numFmtId="0" formatCode="General"/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numFmt numFmtId="14" formatCode="0.00%"/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4"/>
        <family val="2"/>
      </font>
      <alignment textRotation="0" wrapText="1" indent="0" justifyLastLine="0" shrinkToFit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2BCE3"/>
      <color rgb="FFFFFF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65E34-8AE0-46D5-A4EE-06D8D59EE406}" name="Table1" displayName="Table1" ref="A1:N22" totalsRowShown="0" headerRowDxfId="15" dataDxfId="14">
  <autoFilter ref="A1:N22" xr:uid="{DE865E34-8AE0-46D5-A4EE-06D8D59EE406}"/>
  <tableColumns count="14">
    <tableColumn id="1" xr3:uid="{C7E0B815-4E7C-45A4-A5D0-4A30B93E752D}" name="Cell ID" dataDxfId="13"/>
    <tableColumn id="2" xr3:uid="{BFBC3F2C-DA0C-4F0C-98FC-4B945272F6B4}" name="User" dataDxfId="12"/>
    <tableColumn id="16" xr3:uid="{5C4377AF-5198-4ECE-A386-A633B14E1888}" name="Date manufactured" dataDxfId="11"/>
    <tableColumn id="7" xr3:uid="{C97B5A7C-D4A1-4B4A-87FB-3475B4B514A4}" name="Cathode composition / ref" dataDxfId="10"/>
    <tableColumn id="3" xr3:uid="{5D57C610-50FC-48BA-8001-9A6D91F995EC}" name="Cathode (+ve) electrode mass / mg" dataDxfId="9"/>
    <tableColumn id="4" xr3:uid="{177262AC-DB00-40C3-8C0C-09564EA64B2C}" name="Current Collector mass / mg" dataDxfId="8"/>
    <tableColumn id="5" xr3:uid="{632C8B93-EED2-44E7-9D76-C12B06F56277}" name="Active material %" dataDxfId="7"/>
    <tableColumn id="6" xr3:uid="{6FB847CF-1C79-4BF8-9E6D-034D9282D2CB}" name="Active Mass / mg" dataDxfId="6">
      <calculatedColumnFormula>(Table1[[#This Row],[Cathode (+ve) electrode mass / mg]]-Table1[[#This Row],[Current Collector mass / mg]])*Table1[[#This Row],[Active material %]]</calculatedColumnFormula>
    </tableColumn>
    <tableColumn id="10" xr3:uid="{507FA6FE-609E-4D9C-B19C-59BEC40CE70E}" name="Electrolyte Composition" dataDxfId="5"/>
    <tableColumn id="9" xr3:uid="{C2EB4910-A4C2-4080-8846-9968145DD5A3}" name="Separator" dataDxfId="4"/>
    <tableColumn id="8" xr3:uid="{030E64B6-2C9A-4FB9-A2ED-05C7F21E36C6}" name="Anode Composition / Ref" dataDxfId="3"/>
    <tableColumn id="14" xr3:uid="{8FD21F6B-C477-4B1F-BA27-9C01A4F0EB3C}" name="Voltage initial / V" dataDxfId="2"/>
    <tableColumn id="13" xr3:uid="{165C42CA-3B5E-43EB-9E22-F6A5917AB8D9}" name="Notes" dataDxfId="1"/>
    <tableColumn id="15" xr3:uid="{558BD71D-8F2F-42AD-94FC-7FC69DA80DB2}" name="Te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A5C7-491C-4E6C-A044-A7FE12753509}">
  <dimension ref="A1:GK56"/>
  <sheetViews>
    <sheetView tabSelected="1" zoomScale="50" zoomScaleNormal="50" workbookViewId="0">
      <pane ySplit="1" topLeftCell="A2" activePane="bottomLeft" state="frozen"/>
      <selection pane="bottomLeft" activeCell="P3" sqref="P3"/>
    </sheetView>
  </sheetViews>
  <sheetFormatPr defaultColWidth="8.88671875" defaultRowHeight="14.4" x14ac:dyDescent="0.3"/>
  <cols>
    <col min="1" max="1" width="19" style="11" bestFit="1" customWidth="1"/>
    <col min="2" max="2" width="16.5546875" style="11" bestFit="1" customWidth="1"/>
    <col min="3" max="3" width="26.33203125" style="11" customWidth="1"/>
    <col min="4" max="4" width="28.109375" style="11" customWidth="1"/>
    <col min="5" max="5" width="31.33203125" style="11" customWidth="1"/>
    <col min="6" max="6" width="25.21875" style="11" customWidth="1"/>
    <col min="7" max="7" width="20.77734375" style="72" customWidth="1"/>
    <col min="8" max="8" width="20.88671875" style="11" customWidth="1"/>
    <col min="9" max="9" width="31.109375" style="11" customWidth="1"/>
    <col min="10" max="10" width="19.77734375" style="11" customWidth="1"/>
    <col min="11" max="11" width="32.33203125" style="73" customWidth="1"/>
    <col min="12" max="12" width="22.77734375" style="11" customWidth="1"/>
    <col min="13" max="13" width="48" style="12" customWidth="1"/>
    <col min="14" max="14" width="39.44140625" style="13" customWidth="1"/>
    <col min="15" max="16384" width="8.88671875" style="11"/>
  </cols>
  <sheetData>
    <row r="1" spans="1:193" s="47" customFormat="1" ht="60" customHeight="1" x14ac:dyDescent="0.3">
      <c r="A1" s="43" t="s">
        <v>0</v>
      </c>
      <c r="B1" s="43" t="s">
        <v>1</v>
      </c>
      <c r="C1" s="43" t="s">
        <v>2</v>
      </c>
      <c r="D1" s="43" t="s">
        <v>3</v>
      </c>
      <c r="E1" s="43" t="s">
        <v>15</v>
      </c>
      <c r="F1" s="43" t="s">
        <v>4</v>
      </c>
      <c r="G1" s="44" t="s">
        <v>5</v>
      </c>
      <c r="H1" s="45" t="s">
        <v>28</v>
      </c>
      <c r="I1" s="43" t="s">
        <v>6</v>
      </c>
      <c r="J1" s="43" t="s">
        <v>7</v>
      </c>
      <c r="K1" s="43" t="s">
        <v>8</v>
      </c>
      <c r="L1" s="43" t="s">
        <v>27</v>
      </c>
      <c r="M1" s="46" t="s">
        <v>9</v>
      </c>
      <c r="N1" s="43" t="s">
        <v>10</v>
      </c>
    </row>
    <row r="2" spans="1:193" s="80" customFormat="1" ht="87.6" customHeight="1" x14ac:dyDescent="0.3">
      <c r="A2" s="77" t="s">
        <v>25</v>
      </c>
      <c r="B2" s="77" t="s">
        <v>13</v>
      </c>
      <c r="C2" s="77" t="s">
        <v>14</v>
      </c>
      <c r="D2" s="77" t="s">
        <v>24</v>
      </c>
      <c r="E2" s="100">
        <v>20</v>
      </c>
      <c r="F2" s="100">
        <v>14</v>
      </c>
      <c r="G2" s="78">
        <v>0.9</v>
      </c>
      <c r="H2" s="100">
        <f>(Table1[[#This Row],[Cathode (+ve) electrode mass / mg]]-Table1[[#This Row],[Current Collector mass / mg]])*Table1[[#This Row],[Active material %]]</f>
        <v>5.4</v>
      </c>
      <c r="I2" s="77" t="s">
        <v>18</v>
      </c>
      <c r="J2" s="77" t="s">
        <v>19</v>
      </c>
      <c r="K2" s="77" t="s">
        <v>20</v>
      </c>
      <c r="L2" s="77" t="s">
        <v>16</v>
      </c>
      <c r="M2" s="79" t="s">
        <v>29</v>
      </c>
      <c r="N2" s="77" t="s">
        <v>17</v>
      </c>
    </row>
    <row r="3" spans="1:193" s="42" customFormat="1" ht="93.6" customHeight="1" x14ac:dyDescent="0.3">
      <c r="A3" s="38" t="s">
        <v>22</v>
      </c>
      <c r="B3" s="38" t="s">
        <v>21</v>
      </c>
      <c r="C3" s="40">
        <v>44837</v>
      </c>
      <c r="D3" s="38" t="s">
        <v>23</v>
      </c>
      <c r="E3" s="108">
        <v>21.1</v>
      </c>
      <c r="F3" s="108">
        <v>9.7222000000000008</v>
      </c>
      <c r="G3" s="41">
        <v>0.9</v>
      </c>
      <c r="H3" s="99">
        <f>(Table1[[#This Row],[Cathode (+ve) electrode mass / mg]]-Table1[[#This Row],[Current Collector mass / mg]])*Table1[[#This Row],[Active material %]]</f>
        <v>10.240020000000001</v>
      </c>
      <c r="I3" s="38" t="s">
        <v>30</v>
      </c>
      <c r="J3" s="38" t="s">
        <v>11</v>
      </c>
      <c r="K3" s="38" t="s">
        <v>12</v>
      </c>
      <c r="L3" s="108">
        <v>3.15</v>
      </c>
      <c r="M3" s="39" t="s">
        <v>26</v>
      </c>
      <c r="N3" s="38" t="s">
        <v>31</v>
      </c>
    </row>
    <row r="4" spans="1:193" ht="76.8" customHeight="1" x14ac:dyDescent="0.35">
      <c r="A4" s="1"/>
      <c r="B4" s="1"/>
      <c r="C4" s="55"/>
      <c r="D4" s="1"/>
      <c r="E4" s="1"/>
      <c r="F4" s="1"/>
      <c r="G4" s="56"/>
      <c r="H4" s="101">
        <f>(Table1[[#This Row],[Cathode (+ve) electrode mass / mg]]-Table1[[#This Row],[Current Collector mass / mg]])*Table1[[#This Row],[Active material %]]</f>
        <v>0</v>
      </c>
      <c r="I4" s="1"/>
      <c r="J4" s="1"/>
      <c r="K4" s="14"/>
      <c r="L4" s="15"/>
      <c r="M4" s="4"/>
      <c r="N4" s="16"/>
    </row>
    <row r="5" spans="1:193" ht="85.8" customHeight="1" x14ac:dyDescent="0.35">
      <c r="A5" s="1"/>
      <c r="B5" s="1"/>
      <c r="C5" s="55"/>
      <c r="D5" s="1"/>
      <c r="E5" s="1"/>
      <c r="F5" s="1"/>
      <c r="G5" s="56"/>
      <c r="H5" s="102">
        <f>(Table1[[#This Row],[Cathode (+ve) electrode mass / mg]]-Table1[[#This Row],[Current Collector mass / mg]])*Table1[[#This Row],[Active material %]]</f>
        <v>0</v>
      </c>
      <c r="I5" s="1"/>
      <c r="J5" s="1"/>
      <c r="K5" s="14"/>
      <c r="L5" s="15"/>
      <c r="M5" s="4"/>
      <c r="N5" s="16"/>
    </row>
    <row r="6" spans="1:193" s="60" customFormat="1" ht="24.75" customHeight="1" x14ac:dyDescent="0.5">
      <c r="A6" s="17"/>
      <c r="B6" s="17"/>
      <c r="C6" s="18"/>
      <c r="D6" s="17"/>
      <c r="E6" s="18"/>
      <c r="F6" s="18"/>
      <c r="G6" s="57"/>
      <c r="H6" s="58"/>
      <c r="I6" s="17"/>
      <c r="J6" s="18"/>
      <c r="K6" s="59"/>
      <c r="L6" s="19"/>
      <c r="M6" s="20"/>
      <c r="N6" s="21"/>
      <c r="O6" s="11"/>
    </row>
    <row r="7" spans="1:193" s="10" customFormat="1" ht="141" customHeight="1" x14ac:dyDescent="0.35">
      <c r="A7" s="23"/>
      <c r="B7" s="23"/>
      <c r="C7" s="81"/>
      <c r="D7" s="23"/>
      <c r="E7" s="23"/>
      <c r="F7" s="23"/>
      <c r="G7" s="71"/>
      <c r="H7" s="103">
        <f>(Table1[[#This Row],[Cathode (+ve) electrode mass / mg]]-Table1[[#This Row],[Current Collector mass / mg]])*Table1[[#This Row],[Active material %]]</f>
        <v>0</v>
      </c>
      <c r="I7" s="23"/>
      <c r="J7" s="23"/>
      <c r="K7" s="24"/>
      <c r="L7" s="25"/>
      <c r="M7" s="82"/>
      <c r="N7" s="26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</row>
    <row r="8" spans="1:193" s="8" customFormat="1" ht="101.25" customHeight="1" x14ac:dyDescent="0.35">
      <c r="A8" s="83"/>
      <c r="B8" s="83"/>
      <c r="C8" s="84"/>
      <c r="D8" s="83"/>
      <c r="E8" s="83"/>
      <c r="F8" s="83"/>
      <c r="G8" s="85"/>
      <c r="H8" s="104">
        <f>(Table1[[#This Row],[Cathode (+ve) electrode mass / mg]]-Table1[[#This Row],[Current Collector mass / mg]])*Table1[[#This Row],[Active material %]]</f>
        <v>0</v>
      </c>
      <c r="I8" s="83"/>
      <c r="J8" s="83"/>
      <c r="K8" s="86"/>
      <c r="L8" s="87"/>
      <c r="M8" s="88"/>
      <c r="N8" s="89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193" s="10" customFormat="1" ht="108" customHeight="1" x14ac:dyDescent="0.35">
      <c r="A9" s="23"/>
      <c r="B9" s="23"/>
      <c r="C9" s="81"/>
      <c r="D9" s="23"/>
      <c r="E9" s="23"/>
      <c r="F9" s="23"/>
      <c r="G9" s="71"/>
      <c r="H9" s="103">
        <f>(Table1[[#This Row],[Cathode (+ve) electrode mass / mg]]-Table1[[#This Row],[Current Collector mass / mg]])*Table1[[#This Row],[Active material %]]</f>
        <v>0</v>
      </c>
      <c r="I9" s="23"/>
      <c r="J9" s="23"/>
      <c r="K9" s="24"/>
      <c r="L9" s="25"/>
      <c r="M9" s="82"/>
      <c r="N9" s="2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193" s="60" customFormat="1" ht="24.75" customHeight="1" x14ac:dyDescent="0.5">
      <c r="A10" s="17"/>
      <c r="B10" s="17"/>
      <c r="C10" s="18"/>
      <c r="D10" s="17"/>
      <c r="E10" s="18"/>
      <c r="F10" s="18"/>
      <c r="G10" s="57"/>
      <c r="H10" s="58"/>
      <c r="I10" s="17"/>
      <c r="J10" s="18"/>
      <c r="K10" s="59"/>
      <c r="L10" s="19"/>
      <c r="M10" s="20"/>
      <c r="N10" s="2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193" s="9" customFormat="1" ht="80.25" customHeight="1" x14ac:dyDescent="0.35">
      <c r="A11" s="2"/>
      <c r="B11" s="2"/>
      <c r="C11" s="61"/>
      <c r="D11" s="90"/>
      <c r="E11" s="2"/>
      <c r="F11" s="66"/>
      <c r="G11" s="62"/>
      <c r="H11" s="104">
        <f>(Table1[[#This Row],[Cathode (+ve) electrode mass / mg]]-Table1[[#This Row],[Current Collector mass / mg]])*Table1[[#This Row],[Active material %]]</f>
        <v>0</v>
      </c>
      <c r="I11" s="2"/>
      <c r="J11" s="2"/>
      <c r="K11" s="3"/>
      <c r="L11" s="22"/>
      <c r="M11" s="76"/>
      <c r="N11" s="3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193" s="10" customFormat="1" ht="117" customHeight="1" x14ac:dyDescent="0.35">
      <c r="A12" s="27"/>
      <c r="B12" s="27"/>
      <c r="C12" s="63"/>
      <c r="D12" s="28"/>
      <c r="E12" s="27"/>
      <c r="F12" s="64"/>
      <c r="G12" s="65"/>
      <c r="H12" s="105">
        <f>(Table1[[#This Row],[Cathode (+ve) electrode mass / mg]]-Table1[[#This Row],[Current Collector mass / mg]])*Table1[[#This Row],[Active material %]]</f>
        <v>0</v>
      </c>
      <c r="I12" s="27"/>
      <c r="J12" s="27"/>
      <c r="K12" s="29"/>
      <c r="L12" s="30"/>
      <c r="M12" s="31"/>
      <c r="N12" s="3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193" s="8" customFormat="1" ht="80.25" customHeight="1" x14ac:dyDescent="0.35">
      <c r="A13" s="91"/>
      <c r="B13" s="91"/>
      <c r="C13" s="92"/>
      <c r="D13" s="91"/>
      <c r="E13" s="91"/>
      <c r="F13" s="93"/>
      <c r="G13" s="94"/>
      <c r="H13" s="104">
        <f>(Table1[[#This Row],[Cathode (+ve) electrode mass / mg]]-Table1[[#This Row],[Current Collector mass / mg]])*Table1[[#This Row],[Active material %]]</f>
        <v>0</v>
      </c>
      <c r="I13" s="91"/>
      <c r="J13" s="91"/>
      <c r="K13" s="95"/>
      <c r="L13" s="96"/>
      <c r="M13" s="97"/>
      <c r="N13" s="98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193" s="60" customFormat="1" ht="24.75" customHeight="1" x14ac:dyDescent="0.5">
      <c r="A14" s="48"/>
      <c r="B14" s="17"/>
      <c r="C14" s="18"/>
      <c r="D14" s="17"/>
      <c r="E14" s="18"/>
      <c r="F14" s="18"/>
      <c r="G14" s="57"/>
      <c r="H14" s="58"/>
      <c r="I14" s="17"/>
      <c r="J14" s="18"/>
      <c r="K14" s="59"/>
      <c r="L14" s="19"/>
      <c r="M14" s="20"/>
      <c r="N14" s="2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193" s="8" customFormat="1" ht="80.25" customHeight="1" x14ac:dyDescent="0.35">
      <c r="A15" s="49"/>
      <c r="B15" s="5"/>
      <c r="C15" s="67"/>
      <c r="D15" s="5"/>
      <c r="E15" s="5"/>
      <c r="F15" s="5"/>
      <c r="G15" s="68"/>
      <c r="H15" s="106">
        <f>(Table1[[#This Row],[Cathode (+ve) electrode mass / mg]]-Table1[[#This Row],[Current Collector mass / mg]])*Table1[[#This Row],[Active material %]]</f>
        <v>0</v>
      </c>
      <c r="I15" s="5"/>
      <c r="J15" s="5"/>
      <c r="K15" s="6"/>
      <c r="L15" s="51"/>
      <c r="M15" s="53"/>
      <c r="N15" s="7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193" s="8" customFormat="1" ht="80.25" customHeight="1" x14ac:dyDescent="0.35">
      <c r="A16" s="74"/>
      <c r="B16" s="2"/>
      <c r="C16" s="61"/>
      <c r="D16" s="2"/>
      <c r="E16" s="2"/>
      <c r="F16" s="2"/>
      <c r="G16" s="62"/>
      <c r="H16" s="104">
        <f>(Table1[[#This Row],[Cathode (+ve) electrode mass / mg]]-Table1[[#This Row],[Current Collector mass / mg]])*Table1[[#This Row],[Active material %]]</f>
        <v>0</v>
      </c>
      <c r="I16" s="2"/>
      <c r="J16" s="2"/>
      <c r="K16" s="3"/>
      <c r="L16" s="22"/>
      <c r="M16" s="76"/>
      <c r="N16" s="33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8" customFormat="1" ht="79.8" customHeight="1" x14ac:dyDescent="0.35">
      <c r="A17" s="49"/>
      <c r="B17" s="5"/>
      <c r="C17" s="67"/>
      <c r="D17" s="5"/>
      <c r="E17" s="5"/>
      <c r="F17" s="5"/>
      <c r="G17" s="68"/>
      <c r="H17" s="106">
        <f>(Table1[[#This Row],[Cathode (+ve) electrode mass / mg]]-Table1[[#This Row],[Current Collector mass / mg]])*Table1[[#This Row],[Active material %]]</f>
        <v>0</v>
      </c>
      <c r="I17" s="5"/>
      <c r="J17" s="5"/>
      <c r="K17" s="6"/>
      <c r="L17" s="51"/>
      <c r="M17" s="53"/>
      <c r="N17" s="7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60" customFormat="1" ht="24.75" customHeight="1" x14ac:dyDescent="0.5">
      <c r="A18" s="48"/>
      <c r="B18" s="17"/>
      <c r="C18" s="18"/>
      <c r="D18" s="17"/>
      <c r="E18" s="18"/>
      <c r="F18" s="18"/>
      <c r="G18" s="57"/>
      <c r="H18" s="58"/>
      <c r="I18" s="17"/>
      <c r="J18" s="18"/>
      <c r="K18" s="59"/>
      <c r="L18" s="19"/>
      <c r="M18" s="20"/>
      <c r="N18" s="2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8" customFormat="1" ht="66" customHeight="1" x14ac:dyDescent="0.35">
      <c r="A19" s="74"/>
      <c r="B19" s="2"/>
      <c r="C19" s="61"/>
      <c r="D19" s="2"/>
      <c r="E19" s="2"/>
      <c r="F19" s="2"/>
      <c r="G19" s="62"/>
      <c r="H19" s="104">
        <f>(Table1[[#This Row],[Cathode (+ve) electrode mass / mg]]-Table1[[#This Row],[Current Collector mass / mg]])*Table1[[#This Row],[Active material %]]</f>
        <v>0</v>
      </c>
      <c r="I19" s="75"/>
      <c r="J19" s="2"/>
      <c r="K19" s="3"/>
      <c r="L19" s="22"/>
      <c r="M19" s="76"/>
      <c r="N19" s="33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8" customFormat="1" ht="66" customHeight="1" x14ac:dyDescent="0.35">
      <c r="A20" s="50"/>
      <c r="B20" s="34"/>
      <c r="C20" s="69"/>
      <c r="D20" s="34"/>
      <c r="E20" s="34"/>
      <c r="F20" s="34"/>
      <c r="G20" s="70"/>
      <c r="H20" s="107">
        <f>(Table1[[#This Row],[Cathode (+ve) electrode mass / mg]]-Table1[[#This Row],[Current Collector mass / mg]])*Table1[[#This Row],[Active material %]]</f>
        <v>0</v>
      </c>
      <c r="I20" s="35"/>
      <c r="J20" s="34"/>
      <c r="K20" s="36"/>
      <c r="L20" s="52"/>
      <c r="M20" s="54"/>
      <c r="N20" s="37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s="8" customFormat="1" ht="68.400000000000006" customHeight="1" x14ac:dyDescent="0.35">
      <c r="A21" s="74"/>
      <c r="B21" s="2"/>
      <c r="C21" s="61"/>
      <c r="D21" s="2"/>
      <c r="E21" s="2"/>
      <c r="F21" s="2"/>
      <c r="G21" s="62"/>
      <c r="H21" s="104">
        <f>(Table1[[#This Row],[Cathode (+ve) electrode mass / mg]]-Table1[[#This Row],[Current Collector mass / mg]])*Table1[[#This Row],[Active material %]]</f>
        <v>0</v>
      </c>
      <c r="I21" s="75"/>
      <c r="J21" s="2"/>
      <c r="K21" s="3"/>
      <c r="L21" s="22"/>
      <c r="M21" s="76"/>
      <c r="N21" s="33"/>
    </row>
    <row r="22" spans="1:32" s="60" customFormat="1" ht="24.75" customHeight="1" x14ac:dyDescent="0.5">
      <c r="A22" s="48"/>
      <c r="B22" s="17"/>
      <c r="C22" s="18"/>
      <c r="D22" s="17"/>
      <c r="E22" s="18"/>
      <c r="F22" s="18"/>
      <c r="G22" s="57"/>
      <c r="H22" s="58"/>
      <c r="I22" s="17"/>
      <c r="J22" s="18"/>
      <c r="K22" s="59"/>
      <c r="L22" s="19"/>
      <c r="M22" s="20"/>
      <c r="N22" s="21"/>
    </row>
    <row r="23" spans="1:32" ht="80.25" customHeight="1" x14ac:dyDescent="0.3"/>
    <row r="24" spans="1:32" ht="80.25" customHeight="1" x14ac:dyDescent="0.3"/>
    <row r="25" spans="1:32" ht="80.25" customHeight="1" x14ac:dyDescent="0.3"/>
    <row r="26" spans="1:32" ht="80.25" customHeight="1" x14ac:dyDescent="0.3"/>
    <row r="27" spans="1:32" ht="80.25" customHeight="1" x14ac:dyDescent="0.3"/>
    <row r="28" spans="1:32" ht="80.25" customHeight="1" x14ac:dyDescent="0.3"/>
    <row r="29" spans="1:32" ht="80.25" customHeight="1" x14ac:dyDescent="0.3"/>
    <row r="30" spans="1:32" ht="80.25" customHeight="1" x14ac:dyDescent="0.3"/>
    <row r="31" spans="1:32" ht="80.25" customHeight="1" x14ac:dyDescent="0.3"/>
    <row r="32" spans="1:32" ht="80.25" customHeight="1" x14ac:dyDescent="0.3"/>
    <row r="33" ht="80.25" customHeight="1" x14ac:dyDescent="0.3"/>
    <row r="34" ht="80.25" customHeight="1" x14ac:dyDescent="0.3"/>
    <row r="35" ht="80.25" customHeight="1" x14ac:dyDescent="0.3"/>
    <row r="36" ht="80.25" customHeight="1" x14ac:dyDescent="0.3"/>
    <row r="37" ht="80.25" customHeight="1" x14ac:dyDescent="0.3"/>
    <row r="38" ht="80.25" customHeight="1" x14ac:dyDescent="0.3"/>
    <row r="39" ht="80.25" customHeight="1" x14ac:dyDescent="0.3"/>
    <row r="40" ht="80.25" customHeight="1" x14ac:dyDescent="0.3"/>
    <row r="41" ht="80.25" customHeight="1" x14ac:dyDescent="0.3"/>
    <row r="42" ht="80.25" customHeight="1" x14ac:dyDescent="0.3"/>
    <row r="43" ht="80.25" customHeight="1" x14ac:dyDescent="0.3"/>
    <row r="44" ht="80.25" customHeight="1" x14ac:dyDescent="0.3"/>
    <row r="45" ht="80.25" customHeight="1" x14ac:dyDescent="0.3"/>
    <row r="46" ht="80.25" customHeight="1" x14ac:dyDescent="0.3"/>
    <row r="47" ht="80.25" customHeight="1" x14ac:dyDescent="0.3"/>
    <row r="48" ht="80.25" customHeight="1" x14ac:dyDescent="0.3"/>
    <row r="49" ht="80.25" customHeight="1" x14ac:dyDescent="0.3"/>
    <row r="50" ht="80.25" customHeight="1" x14ac:dyDescent="0.3"/>
    <row r="51" ht="80.25" customHeight="1" x14ac:dyDescent="0.3"/>
    <row r="52" ht="80.25" customHeight="1" x14ac:dyDescent="0.3"/>
    <row r="53" ht="80.25" customHeight="1" x14ac:dyDescent="0.3"/>
    <row r="54" ht="80.25" customHeight="1" x14ac:dyDescent="0.3"/>
    <row r="55" ht="80.25" customHeight="1" x14ac:dyDescent="0.3"/>
    <row r="56" ht="80.25" customHeight="1" x14ac:dyDescent="0.3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3f0c8c-20aa-4c47-a25c-78aef4d94581">
      <Terms xmlns="http://schemas.microsoft.com/office/infopath/2007/PartnerControls"/>
    </lcf76f155ced4ddcb4097134ff3c332f>
    <h9xq xmlns="b63f0c8c-20aa-4c47-a25c-78aef4d94581" xsi:nil="true"/>
    <TaxCatchAll xmlns="4458bdf6-ebdd-4e9e-b3fc-4181b45f95fa" xsi:nil="true"/>
    <Year xmlns="b63f0c8c-20aa-4c47-a25c-78aef4d94581" xsi:nil="true"/>
    <SharedWithUsers xmlns="4458bdf6-ebdd-4e9e-b3fc-4181b45f95fa">
      <UserInfo>
        <DisplayName>Pierre Kubiak</DisplayName>
        <AccountId>225</AccountId>
        <AccountType/>
      </UserInfo>
      <UserInfo>
        <DisplayName>Xuhui Yao</DisplayName>
        <AccountId>605</AccountId>
        <AccountType/>
      </UserInfo>
      <UserInfo>
        <DisplayName>Lucy Lyall</DisplayName>
        <AccountId>340</AccountId>
        <AccountType/>
      </UserInfo>
      <UserInfo>
        <DisplayName>Rudra Samajdar</DisplayName>
        <AccountId>147</AccountId>
        <AccountType/>
      </UserInfo>
      <UserInfo>
        <DisplayName>Marius Twite</DisplayName>
        <AccountId>738</AccountId>
        <AccountType/>
      </UserInfo>
      <UserInfo>
        <DisplayName>Gareth Hinds</DisplayName>
        <AccountId>23</AccountId>
        <AccountType/>
      </UserInfo>
      <UserInfo>
        <DisplayName>Krisha Vajaria</DisplayName>
        <AccountId>740</AccountId>
        <AccountType/>
      </UserInfo>
      <UserInfo>
        <DisplayName>Ona Sobotie</DisplayName>
        <AccountId>732</AccountId>
        <AccountType/>
      </UserInfo>
      <UserInfo>
        <DisplayName>Edward Davis</DisplayName>
        <AccountId>950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0EF36ECD5DE40BA26E8F5EB02AA53" ma:contentTypeVersion="20" ma:contentTypeDescription="Create a new document." ma:contentTypeScope="" ma:versionID="ced84d658fb8df85ef8077f6057ef31f">
  <xsd:schema xmlns:xsd="http://www.w3.org/2001/XMLSchema" xmlns:xs="http://www.w3.org/2001/XMLSchema" xmlns:p="http://schemas.microsoft.com/office/2006/metadata/properties" xmlns:ns2="b63f0c8c-20aa-4c47-a25c-78aef4d94581" xmlns:ns3="4458bdf6-ebdd-4e9e-b3fc-4181b45f95fa" targetNamespace="http://schemas.microsoft.com/office/2006/metadata/properties" ma:root="true" ma:fieldsID="16c77930ba29de9b0ee92b48fc2c97f1" ns2:_="" ns3:_="">
    <xsd:import namespace="b63f0c8c-20aa-4c47-a25c-78aef4d94581"/>
    <xsd:import namespace="4458bdf6-ebdd-4e9e-b3fc-4181b45f9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Year" minOccurs="0"/>
                <xsd:element ref="ns2:h9xq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f0c8c-20aa-4c47-a25c-78aef4d94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Year" ma:index="19" nillable="true" ma:displayName="Year" ma:format="Dropdown" ma:internalName="Year" ma:percentage="FALSE">
      <xsd:simpleType>
        <xsd:restriction base="dms:Number"/>
      </xsd:simpleType>
    </xsd:element>
    <xsd:element name="h9xq" ma:index="20" nillable="true" ma:displayName="Number" ma:internalName="h9xq">
      <xsd:simpleType>
        <xsd:restriction base="dms:Number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82bccc2-81de-48e5-8e7d-e3401e24a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bdf6-ebdd-4e9e-b3fc-4181b45f95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f8cf80f-9c0d-45fe-ba79-b9ce55dff042}" ma:internalName="TaxCatchAll" ma:showField="CatchAllData" ma:web="4458bdf6-ebdd-4e9e-b3fc-4181b45f9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CE6C35-A6E9-4150-BA83-ECE22F2E5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C808C-95E6-4030-8E40-04994F667B72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b63f0c8c-20aa-4c47-a25c-78aef4d94581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458bdf6-ebdd-4e9e-b3fc-4181b45f95f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1E1EFC-D445-435B-A088-B3CB8C9E3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f0c8c-20aa-4c47-a25c-78aef4d94581"/>
    <ds:schemaRef ds:uri="4458bdf6-ebdd-4e9e-b3fc-4181b45f9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Coin Cell Fabrication</vt:lpstr>
    </vt:vector>
  </TitlesOfParts>
  <Manager/>
  <Company>National Physical Laboratory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Lear</dc:creator>
  <cp:keywords/>
  <dc:description/>
  <cp:lastModifiedBy>Carmen Lopez</cp:lastModifiedBy>
  <cp:revision/>
  <dcterms:created xsi:type="dcterms:W3CDTF">2022-09-30T10:34:27Z</dcterms:created>
  <dcterms:modified xsi:type="dcterms:W3CDTF">2024-04-08T13:34:28Z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f4b5af-ab42-45d5-91e7-45583bed1b2a_Enabled">
    <vt:lpwstr>true</vt:lpwstr>
  </property>
  <property fmtid="{D5CDD505-2E9C-101B-9397-08002B2CF9AE}" pid="3" name="MSIP_Label_9df4b5af-ab42-45d5-91e7-45583bed1b2a_SetDate">
    <vt:lpwstr>2022-09-30T10:34:27Z</vt:lpwstr>
  </property>
  <property fmtid="{D5CDD505-2E9C-101B-9397-08002B2CF9AE}" pid="4" name="MSIP_Label_9df4b5af-ab42-45d5-91e7-45583bed1b2a_Method">
    <vt:lpwstr>Standard</vt:lpwstr>
  </property>
  <property fmtid="{D5CDD505-2E9C-101B-9397-08002B2CF9AE}" pid="5" name="MSIP_Label_9df4b5af-ab42-45d5-91e7-45583bed1b2a_Name">
    <vt:lpwstr>9df4b5af-ab42-45d5-91e7-45583bed1b2a</vt:lpwstr>
  </property>
  <property fmtid="{D5CDD505-2E9C-101B-9397-08002B2CF9AE}" pid="6" name="MSIP_Label_9df4b5af-ab42-45d5-91e7-45583bed1b2a_SiteId">
    <vt:lpwstr>601e5460-b1bf-49c0-bd2d-e76ffc186a8d</vt:lpwstr>
  </property>
  <property fmtid="{D5CDD505-2E9C-101B-9397-08002B2CF9AE}" pid="7" name="MSIP_Label_9df4b5af-ab42-45d5-91e7-45583bed1b2a_ActionId">
    <vt:lpwstr>a3dbf783-28dd-45cc-ad9c-b4c4ac22b7a2</vt:lpwstr>
  </property>
  <property fmtid="{D5CDD505-2E9C-101B-9397-08002B2CF9AE}" pid="8" name="MSIP_Label_9df4b5af-ab42-45d5-91e7-45583bed1b2a_ContentBits">
    <vt:lpwstr>0</vt:lpwstr>
  </property>
  <property fmtid="{D5CDD505-2E9C-101B-9397-08002B2CF9AE}" pid="9" name="ContentTypeId">
    <vt:lpwstr>0x0101004180EF36ECD5DE40BA26E8F5EB02AA53</vt:lpwstr>
  </property>
  <property fmtid="{D5CDD505-2E9C-101B-9397-08002B2CF9AE}" pid="10" name="MediaServiceImageTags">
    <vt:lpwstr/>
  </property>
</Properties>
</file>