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npluk-my.sharepoint.com/personal/sharon_wilson_npl_co_uk/Documents/Documents/Publications pdfs/Transfer to eprints/"/>
    </mc:Choice>
  </mc:AlternateContent>
  <xr:revisionPtr revIDLastSave="0" documentId="8_{CD7C28B3-1078-4853-9B7D-39A49F253E49}" xr6:coauthVersionLast="47" xr6:coauthVersionMax="47" xr10:uidLastSave="{00000000-0000-0000-0000-000000000000}"/>
  <bookViews>
    <workbookView xWindow="-108" yWindow="-108" windowWidth="23256" windowHeight="12456" firstSheet="3" xr2:uid="{00000000-000D-0000-FFFF-FFFF00000000}"/>
  </bookViews>
  <sheets>
    <sheet name="README" sheetId="8" r:id="rId1"/>
    <sheet name="Options Summary" sheetId="9" r:id="rId2"/>
    <sheet name="1) Parameters-Innovation Stream" sheetId="1" r:id="rId3"/>
    <sheet name="2) Parameters-Measurement Infra" sheetId="2" r:id="rId4"/>
    <sheet name="3) Parameters- Deflat &amp; Discoun" sheetId="4" r:id="rId5"/>
    <sheet name="Option1 - Pref Option (BAU)" sheetId="3" r:id="rId6"/>
    <sheet name="Option2 - Do Less" sheetId="7" r:id="rId7"/>
    <sheet name="Option3 - Do More" sheetId="6" r:id="rId8"/>
  </sheets>
  <externalReferences>
    <externalReference r:id="rId9"/>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3" l="1"/>
  <c r="B24" i="3"/>
  <c r="B30" i="3"/>
  <c r="B10" i="3"/>
  <c r="B21" i="6"/>
  <c r="C35" i="9"/>
  <c r="C28" i="9"/>
  <c r="D35" i="9"/>
  <c r="D28" i="9"/>
  <c r="B8" i="6"/>
  <c r="B14" i="6"/>
  <c r="B11" i="7"/>
  <c r="B10" i="7" l="1"/>
  <c r="B36" i="2" l="1"/>
  <c r="B3" i="1" l="1"/>
  <c r="B5" i="3" l="1"/>
  <c r="B6" i="3" s="1"/>
  <c r="B8" i="4"/>
  <c r="B7" i="4"/>
  <c r="B25" i="7" l="1"/>
  <c r="B32" i="7" s="1"/>
  <c r="B5" i="7"/>
  <c r="B6" i="7" s="1"/>
  <c r="C7" i="6"/>
  <c r="C8" i="6" s="1"/>
  <c r="D7" i="6"/>
  <c r="D8" i="6" s="1"/>
  <c r="E7" i="6"/>
  <c r="E8" i="6" s="1"/>
  <c r="F7" i="6"/>
  <c r="F8" i="6" s="1"/>
  <c r="B7" i="6"/>
  <c r="F5" i="6"/>
  <c r="F6" i="6" s="1"/>
  <c r="E5" i="6"/>
  <c r="E6" i="6" s="1"/>
  <c r="D5" i="6"/>
  <c r="D6" i="6" s="1"/>
  <c r="C5" i="6"/>
  <c r="C6" i="6" s="1"/>
  <c r="B5" i="6"/>
  <c r="B6" i="6" s="1"/>
  <c r="G4" i="6"/>
  <c r="E29" i="9" s="1"/>
  <c r="G6" i="6" l="1"/>
  <c r="E36" i="9"/>
  <c r="H29" i="9"/>
  <c r="H8" i="6"/>
  <c r="G7" i="6"/>
  <c r="G8" i="6" s="1"/>
  <c r="G4" i="7"/>
  <c r="E28" i="9" s="1"/>
  <c r="F28" i="9" s="1"/>
  <c r="G5" i="6"/>
  <c r="H36" i="9" l="1"/>
  <c r="E35" i="9"/>
  <c r="H28" i="9"/>
  <c r="C5" i="7"/>
  <c r="C6" i="7" s="1"/>
  <c r="H35" i="9" l="1"/>
  <c r="F35" i="9"/>
  <c r="D5" i="7"/>
  <c r="D6" i="7" s="1"/>
  <c r="F5" i="7" l="1"/>
  <c r="F6" i="7" s="1"/>
  <c r="E5" i="7"/>
  <c r="E6" i="7" s="1"/>
  <c r="G6" i="7" l="1"/>
  <c r="B12" i="7" s="1"/>
  <c r="B17" i="7" s="1"/>
  <c r="G5" i="7"/>
  <c r="G4" i="3" l="1"/>
  <c r="E27" i="9" s="1"/>
  <c r="C5" i="3"/>
  <c r="C6" i="3" s="1"/>
  <c r="D5" i="3"/>
  <c r="D6" i="3" s="1"/>
  <c r="E5" i="3"/>
  <c r="E6" i="3" s="1"/>
  <c r="F5" i="3"/>
  <c r="F6" i="3" s="1"/>
  <c r="C8" i="4"/>
  <c r="D8" i="4"/>
  <c r="E8" i="4"/>
  <c r="F8" i="4"/>
  <c r="C7" i="4"/>
  <c r="D7" i="4"/>
  <c r="E7" i="4"/>
  <c r="F7" i="4"/>
  <c r="B2" i="4"/>
  <c r="B1" i="4"/>
  <c r="B50" i="2"/>
  <c r="G6" i="3" l="1"/>
  <c r="E34" i="9"/>
  <c r="H27" i="9"/>
  <c r="G5" i="3"/>
  <c r="H34" i="9" l="1"/>
  <c r="C25" i="2"/>
  <c r="C24" i="2"/>
  <c r="C3" i="2"/>
  <c r="C24" i="1"/>
  <c r="B23" i="1"/>
  <c r="C3" i="1"/>
  <c r="B37" i="2" l="1"/>
  <c r="C23" i="1"/>
  <c r="B31" i="1" s="1"/>
  <c r="B45" i="1"/>
  <c r="B12" i="3" l="1"/>
  <c r="B17" i="3" s="1"/>
  <c r="B13" i="6"/>
  <c r="B15" i="6" s="1"/>
  <c r="B40" i="2"/>
  <c r="B33" i="6" s="1"/>
  <c r="B27" i="6"/>
  <c r="B26" i="7"/>
  <c r="B28" i="7" s="1"/>
  <c r="E42" i="7" s="1"/>
  <c r="E43" i="7" s="1"/>
  <c r="B32" i="1"/>
  <c r="B28" i="6" l="1"/>
  <c r="B34" i="6" s="1"/>
  <c r="B23" i="3"/>
  <c r="B26" i="3" s="1"/>
  <c r="B39" i="3" s="1"/>
  <c r="B40" i="3" s="1"/>
  <c r="B24" i="7"/>
  <c r="B26" i="6"/>
  <c r="B35" i="1"/>
  <c r="B42" i="7"/>
  <c r="B43" i="7" s="1"/>
  <c r="F42" i="7"/>
  <c r="F43" i="7" s="1"/>
  <c r="D42" i="7"/>
  <c r="D43" i="7" s="1"/>
  <c r="B33" i="7"/>
  <c r="B35" i="7" s="1"/>
  <c r="B45" i="7" s="1"/>
  <c r="B46" i="7" s="1"/>
  <c r="C42" i="7"/>
  <c r="C43" i="7" s="1"/>
  <c r="B29" i="6" l="1"/>
  <c r="F42" i="6" s="1"/>
  <c r="F43" i="6" s="1"/>
  <c r="F39" i="3"/>
  <c r="F40" i="3" s="1"/>
  <c r="B32" i="6"/>
  <c r="B35" i="6" s="1"/>
  <c r="E45" i="6" s="1"/>
  <c r="E46" i="6" s="1"/>
  <c r="D39" i="3"/>
  <c r="D40" i="3" s="1"/>
  <c r="E39" i="3"/>
  <c r="E40" i="3" s="1"/>
  <c r="C39" i="3"/>
  <c r="C40" i="3" s="1"/>
  <c r="D45" i="7"/>
  <c r="D46" i="7" s="1"/>
  <c r="B29" i="3"/>
  <c r="B32" i="3" s="1"/>
  <c r="B42" i="3" s="1"/>
  <c r="B43" i="3" s="1"/>
  <c r="B31" i="7"/>
  <c r="F45" i="7"/>
  <c r="F46" i="7" s="1"/>
  <c r="E45" i="7"/>
  <c r="E46" i="7" s="1"/>
  <c r="G43" i="7"/>
  <c r="C45" i="7"/>
  <c r="C46" i="7" s="1"/>
  <c r="B51" i="7" l="1"/>
  <c r="B56" i="7" s="1"/>
  <c r="B42" i="6"/>
  <c r="B43" i="6" s="1"/>
  <c r="C42" i="6"/>
  <c r="C43" i="6" s="1"/>
  <c r="E42" i="6"/>
  <c r="E43" i="6" s="1"/>
  <c r="D42" i="6"/>
  <c r="D43" i="6" s="1"/>
  <c r="G40" i="3"/>
  <c r="B45" i="6"/>
  <c r="B46" i="6" s="1"/>
  <c r="C45" i="6"/>
  <c r="C46" i="6" s="1"/>
  <c r="F45" i="6"/>
  <c r="F46" i="6" s="1"/>
  <c r="D45" i="6"/>
  <c r="D46" i="6" s="1"/>
  <c r="G46" i="7"/>
  <c r="C42" i="3"/>
  <c r="C43" i="3" s="1"/>
  <c r="E42" i="3"/>
  <c r="E43" i="3" s="1"/>
  <c r="D42" i="3"/>
  <c r="D43" i="3" s="1"/>
  <c r="F42" i="3"/>
  <c r="F43" i="3" s="1"/>
  <c r="C27" i="9" l="1"/>
  <c r="F27" i="9" s="1"/>
  <c r="B48" i="3"/>
  <c r="B54" i="3" s="1"/>
  <c r="D27" i="9" s="1"/>
  <c r="G43" i="6"/>
  <c r="B52" i="7"/>
  <c r="B57" i="7" s="1"/>
  <c r="I28" i="9"/>
  <c r="G46" i="6"/>
  <c r="C36" i="9" s="1"/>
  <c r="F36" i="9" s="1"/>
  <c r="G43" i="3"/>
  <c r="B49" i="3" l="1"/>
  <c r="B55" i="3" s="1"/>
  <c r="D34" i="9" s="1"/>
  <c r="C34" i="9"/>
  <c r="F34" i="9" s="1"/>
  <c r="B51" i="6"/>
  <c r="B56" i="6" s="1"/>
  <c r="D29" i="9" s="1"/>
  <c r="C29" i="9"/>
  <c r="F29" i="9" s="1"/>
  <c r="I35" i="9"/>
  <c r="B52" i="6"/>
  <c r="B57" i="6" s="1"/>
  <c r="D36" i="9" s="1"/>
  <c r="I27" i="9"/>
  <c r="I36" i="9"/>
  <c r="I29" i="9" l="1"/>
  <c r="I34" i="9"/>
</calcChain>
</file>

<file path=xl/sharedStrings.xml><?xml version="1.0" encoding="utf-8"?>
<sst xmlns="http://schemas.openxmlformats.org/spreadsheetml/2006/main" count="238" uniqueCount="104">
  <si>
    <t>Name of Worksheet</t>
  </si>
  <si>
    <t>Description</t>
  </si>
  <si>
    <t>Options Summary</t>
  </si>
  <si>
    <t>1) Parameters-Innovation Stream</t>
  </si>
  <si>
    <t>2) Parameters-Measurement Infra</t>
  </si>
  <si>
    <t>Summarizes the main results and sets up the parameters for the "Measurement Infra" impact stream</t>
  </si>
  <si>
    <t>3) Parameters- Deflat &amp; Discoun</t>
  </si>
  <si>
    <t>Sets up the deflator and discount rate parameters that are used in the calculations</t>
  </si>
  <si>
    <t>Option1 - Pref Option (BAU)</t>
  </si>
  <si>
    <t>Option2 - Do Less</t>
  </si>
  <si>
    <t>Option Name</t>
  </si>
  <si>
    <t>Option Description</t>
  </si>
  <si>
    <t>Net Present Social Value (NPSV) in £million</t>
  </si>
  <si>
    <t>Benefit-Cost Ratio</t>
  </si>
  <si>
    <t>Nominal Public Sector Cost in £million</t>
  </si>
  <si>
    <t xml:space="preserve">Option 1 (Preferred) </t>
  </si>
  <si>
    <t xml:space="preserve">The preferred option is same as business-as-usual. This option would see the NMS remaining largely the same as it currently exists. </t>
  </si>
  <si>
    <t>Option 2 (Do Less)</t>
  </si>
  <si>
    <t>This option would see much of the NMS reduced to a minimum funding pot. This would see Research, Innovation and KT functions no longer viable.</t>
  </si>
  <si>
    <t>This option proposes expanding the NMS. It would increase innovation impacts, but keep the measurement infrastructure impacts same as BAU.</t>
  </si>
  <si>
    <t>Benefits (in £million)</t>
  </si>
  <si>
    <t>Value from the Model</t>
  </si>
  <si>
    <t>Rounded Value (to Simplify Calculations)</t>
  </si>
  <si>
    <t xml:space="preserve">PV of Total Social Benefits (in £million) </t>
  </si>
  <si>
    <t>Costs (in £million)</t>
  </si>
  <si>
    <t>PV of Total Private Cost</t>
  </si>
  <si>
    <t>Public Cost (DEL) - NMS funding</t>
  </si>
  <si>
    <t>Private Net Benefit</t>
  </si>
  <si>
    <t>Average Private RoR on NMS funding</t>
  </si>
  <si>
    <t>Proportion Marginal RoR to Average RoR</t>
  </si>
  <si>
    <t>Marginal Private RoR on NMS funding</t>
  </si>
  <si>
    <t>Leverage Rate</t>
  </si>
  <si>
    <t>Private cost/NMS funding (Leveraged private investments) for innovation stream</t>
  </si>
  <si>
    <t>Private cost/NMS funding (Leveraged private investments) for measurement infra stream</t>
  </si>
  <si>
    <t>Rate of Inflation</t>
  </si>
  <si>
    <t>Rate of Time Preference (Discount Rate)</t>
  </si>
  <si>
    <t>Year -&gt;</t>
  </si>
  <si>
    <t>FY 2025/26</t>
  </si>
  <si>
    <t>FY 2026/27</t>
  </si>
  <si>
    <t>FY 2027/28</t>
  </si>
  <si>
    <t>FY 2028/29</t>
  </si>
  <si>
    <t>FY 2029/30</t>
  </si>
  <si>
    <t>Deflators (with 2026/27) as baseline</t>
  </si>
  <si>
    <t>Discounting (with 2026/27) as baseline</t>
  </si>
  <si>
    <t>Public Costs: NMS funding requested (in £million)</t>
  </si>
  <si>
    <t>Total</t>
  </si>
  <si>
    <t>Nominal Funding</t>
  </si>
  <si>
    <t>Real Funding (base year 2026/27)</t>
  </si>
  <si>
    <t>Total Private Costs over the entire SR-period (in £million)</t>
  </si>
  <si>
    <t>Average RoR</t>
  </si>
  <si>
    <t>Innovation Stream: Average Private RoR on NMS funding</t>
  </si>
  <si>
    <t>Measurement Infrastructure Stream: Average Private RoR on NMS funding</t>
  </si>
  <si>
    <t>Average Social RoR on NMS funding</t>
  </si>
  <si>
    <t>Marginal RoR</t>
  </si>
  <si>
    <t>Innovation Stream: Marginal Private RoR on NMS funding</t>
  </si>
  <si>
    <t>Measurement Infrastructure Stream: Marginal Private RoR on NMS funding</t>
  </si>
  <si>
    <t>Marginal Social RoR on NMS funding</t>
  </si>
  <si>
    <t>Net Social Value of NMS Funding (in £million)</t>
  </si>
  <si>
    <t>Based on Average Return</t>
  </si>
  <si>
    <t>Real (Deflated) Average Net Social Value</t>
  </si>
  <si>
    <t>PV of Average Net Social Value (Average NPSV)</t>
  </si>
  <si>
    <t>Based on Marginal Return</t>
  </si>
  <si>
    <t>Real (Deflated) Marginal Net Social Value</t>
  </si>
  <si>
    <t>PV of Marginal Net Social Value (Marginal NPSV)</t>
  </si>
  <si>
    <t>Total Benefits (in £million)</t>
  </si>
  <si>
    <t>Benefits-Cost Ratio</t>
  </si>
  <si>
    <t>Benefits-Cost Ratio (based on average return)</t>
  </si>
  <si>
    <t>Benefits-Cost Ratio (based on marginal return)</t>
  </si>
  <si>
    <t>Innovation Stream: Average Private RoR on NMS funding (in the Preferred Option)</t>
  </si>
  <si>
    <t>Innovation Stream: Average Private RoR on NMS funding (in this Option)</t>
  </si>
  <si>
    <t>Innovation Stream: Marginal Private RoR on NMS funding (in the Preferred Option)</t>
  </si>
  <si>
    <t>Innovation Stream: Marginal Private RoR on NMS funding (in this Option)</t>
  </si>
  <si>
    <t>Average</t>
  </si>
  <si>
    <t>Measurement Infrastructure Stream: Average Private RoR on NMS funding (in the Preferred Option)</t>
  </si>
  <si>
    <t>Measurement Infrastructure Stream: Average Private RoR on NMS funding (in this Option)</t>
  </si>
  <si>
    <t>Measurement Infrastructure Stream: Marginal Private RoR on NMS funding (in the Preferred Option)</t>
  </si>
  <si>
    <t xml:space="preserve">Measurement Infrastructure Stream: Marginal Private RoR on NMS funding </t>
  </si>
  <si>
    <t>Option3 - Do More</t>
  </si>
  <si>
    <t>Option 3 (Do More)</t>
  </si>
  <si>
    <t>Calculating Net Rates of Return (RoR)</t>
  </si>
  <si>
    <t xml:space="preserve">Summarizes the main results and sets up the parameters for the "Innovation" impact stream </t>
  </si>
  <si>
    <t>Net Rates of Return (RoR)</t>
  </si>
  <si>
    <t>Total Costs over the entire SR-period (Public + Private) in £million</t>
  </si>
  <si>
    <t>Public Cost - NMS funding</t>
  </si>
  <si>
    <t xml:space="preserve">Return on Public Sector Cost </t>
  </si>
  <si>
    <t>Annual Rent Paid by NPL to DSIT in £million (approx.)</t>
  </si>
  <si>
    <t>DEL (Nominal Public Sector Cost - Rent) in £million</t>
  </si>
  <si>
    <t>NPSV-DEL Ratio</t>
  </si>
  <si>
    <t>PV of Real Funding (base year 2026/27)</t>
  </si>
  <si>
    <t>PV of Total Social Cost</t>
  </si>
  <si>
    <t>PV of Leveraged Private Costs through Innovation Stream</t>
  </si>
  <si>
    <t>PV of Leveraged Private Costs through Measurement Infrastructure Stream</t>
  </si>
  <si>
    <t>PV of Total Leveraged Private Costs</t>
  </si>
  <si>
    <t>PV of Total Social Benefits (based on average return)</t>
  </si>
  <si>
    <t>PV of Total Social Benefits (based on marginal return)</t>
  </si>
  <si>
    <t>Nominal Funding (from BAU option)</t>
  </si>
  <si>
    <t>% Increase from BAU option</t>
  </si>
  <si>
    <t>Calculations based on Average Returns (all figures presented are over SR25 period, unless mentioned otherwise)</t>
  </si>
  <si>
    <t>Calculations based on Marginal Returns (all figures presented are over SR25 period, unless mentioned otherwise)</t>
  </si>
  <si>
    <t>Presents a summary table with the key results for each Option presented in this sheet and the report</t>
  </si>
  <si>
    <r>
      <t xml:space="preserve">This workbook accompanies the report </t>
    </r>
    <r>
      <rPr>
        <b/>
        <i/>
        <sz val="11"/>
        <color theme="1"/>
        <rFont val="Calibri"/>
        <family val="2"/>
        <scheme val="minor"/>
      </rPr>
      <t>The Economic Impact of the National Measurement System Programme: A Business Case Model</t>
    </r>
    <r>
      <rPr>
        <b/>
        <sz val="11"/>
        <color theme="1"/>
        <rFont val="Calibri"/>
        <family val="2"/>
        <scheme val="minor"/>
      </rPr>
      <t xml:space="preserve"> and provides a transparent, reproducible implementation of all calculations presented in the options analysis. It contains the parameter sheets for both monetisable impact streams, the inflation and discounting assumptions, and the step‑by‑step calculations used to derive the rates of return, Net Present Social Value (NPSV), and Value for Money (VfM) metrics for each option. Each worksheet in the file is described below.</t>
    </r>
  </si>
  <si>
    <t>Presents the results for Option 2 (Do Less) as presented in the report</t>
  </si>
  <si>
    <t>Presents the results for Option 3 (Do More) as presented in the report</t>
  </si>
  <si>
    <t>Presents the results for Option 1 (Preferred/BAU Option) as presented in the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</si>
</sst>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
  </numFmts>
  <fonts count="11" x14ac:knownFonts="1">
    <font>
      <sz val="11"/>
      <color theme="1"/>
      <name val="Calibri"/>
      <family val="2"/>
      <scheme val="minor"/>
    </font>
    <font>
      <b/>
      <u/>
      <sz val="14"/>
      <color theme="1"/>
      <name val="Calibri"/>
      <family val="2"/>
      <scheme val="minor"/>
    </font>
    <font>
      <u/>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i/>
      <u/>
      <sz val="11"/>
      <color theme="1"/>
      <name val="Calibri"/>
      <family val="2"/>
      <scheme val="minor"/>
    </font>
    <font>
      <b/>
      <u/>
      <sz val="11"/>
      <color theme="1"/>
      <name val="Calibri"/>
      <family val="2"/>
      <scheme val="minor"/>
    </font>
    <font>
      <b/>
      <u/>
      <sz val="12"/>
      <color theme="1"/>
      <name val="Calibri"/>
      <family val="2"/>
      <scheme val="minor"/>
    </font>
    <font>
      <b/>
      <i/>
      <sz val="11"/>
      <color theme="1"/>
      <name val="Calibri"/>
      <family val="2"/>
      <scheme val="minor"/>
    </font>
    <font>
      <sz val="11"/>
      <name val="Calibri"/>
      <family val="2"/>
      <scheme val="minor"/>
    </font>
  </fonts>
  <fills count="12">
    <fill>
      <patternFill patternType="none"/>
    </fill>
    <fill>
      <patternFill patternType="gray125"/>
    </fill>
    <fill>
      <patternFill patternType="solid">
        <fgColor rgb="FF00B050"/>
        <bgColor indexed="64"/>
      </patternFill>
    </fill>
    <fill>
      <patternFill patternType="solid">
        <fgColor rgb="FFFF6161"/>
        <bgColor indexed="64"/>
      </patternFill>
    </fill>
    <fill>
      <patternFill patternType="solid">
        <fgColor theme="7" tint="0.39997558519241921"/>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rgb="FFFFFF81"/>
        <bgColor indexed="64"/>
      </patternFill>
    </fill>
  </fills>
  <borders count="4">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3" fillId="0" borderId="0" applyFont="0" applyFill="0" applyBorder="0" applyAlignment="0" applyProtection="0"/>
  </cellStyleXfs>
  <cellXfs count="48">
    <xf numFmtId="0" fontId="0" fillId="0" borderId="0" xfId="0"/>
    <xf numFmtId="0" fontId="1" fillId="0" borderId="0" xfId="0" applyFont="1"/>
    <xf numFmtId="2" fontId="0" fillId="0" borderId="0" xfId="0" applyNumberFormat="1"/>
    <xf numFmtId="0" fontId="2" fillId="0" borderId="0" xfId="0" applyFont="1"/>
    <xf numFmtId="0" fontId="1" fillId="2" borderId="0" xfId="0" applyFont="1" applyFill="1"/>
    <xf numFmtId="0" fontId="1" fillId="3" borderId="0" xfId="0" applyFont="1" applyFill="1"/>
    <xf numFmtId="164" fontId="0" fillId="0" borderId="0" xfId="0" applyNumberFormat="1"/>
    <xf numFmtId="0" fontId="1" fillId="4" borderId="0" xfId="0" applyFont="1" applyFill="1"/>
    <xf numFmtId="0" fontId="0" fillId="0" borderId="0" xfId="0" applyAlignment="1">
      <alignment wrapText="1"/>
    </xf>
    <xf numFmtId="0" fontId="0" fillId="0" borderId="0" xfId="0" applyAlignment="1">
      <alignment horizontal="left" vertical="top" wrapText="1"/>
    </xf>
    <xf numFmtId="2" fontId="0" fillId="0" borderId="0" xfId="0" applyNumberFormat="1" applyAlignment="1">
      <alignment horizontal="right" vertical="top"/>
    </xf>
    <xf numFmtId="0" fontId="0" fillId="0" borderId="0" xfId="0" applyAlignment="1">
      <alignment horizontal="right" vertical="top"/>
    </xf>
    <xf numFmtId="0" fontId="1" fillId="5" borderId="0" xfId="0" applyFont="1" applyFill="1"/>
    <xf numFmtId="0" fontId="0" fillId="0" borderId="1" xfId="0" applyBorder="1" applyAlignment="1">
      <alignment wrapText="1"/>
    </xf>
    <xf numFmtId="0" fontId="5" fillId="0" borderId="1" xfId="0" applyFont="1" applyBorder="1" applyAlignment="1">
      <alignment horizontal="right" wrapText="1"/>
    </xf>
    <xf numFmtId="0" fontId="5" fillId="0" borderId="1" xfId="0" applyFont="1" applyBorder="1" applyAlignment="1">
      <alignment wrapText="1"/>
    </xf>
    <xf numFmtId="165" fontId="0" fillId="0" borderId="0" xfId="1" applyNumberFormat="1" applyFont="1"/>
    <xf numFmtId="0" fontId="4" fillId="6" borderId="0" xfId="0" applyFont="1" applyFill="1"/>
    <xf numFmtId="0" fontId="4" fillId="7" borderId="0" xfId="0" applyFont="1" applyFill="1"/>
    <xf numFmtId="164" fontId="0" fillId="0" borderId="0" xfId="0" applyNumberFormat="1" applyAlignment="1">
      <alignment wrapText="1"/>
    </xf>
    <xf numFmtId="2" fontId="0" fillId="0" borderId="0" xfId="0" applyNumberFormat="1" applyAlignment="1">
      <alignment wrapText="1"/>
    </xf>
    <xf numFmtId="0" fontId="4" fillId="0" borderId="1" xfId="0" applyFont="1" applyBorder="1" applyAlignment="1">
      <alignment wrapText="1"/>
    </xf>
    <xf numFmtId="0" fontId="1" fillId="4" borderId="0" xfId="0" applyFont="1" applyFill="1" applyAlignment="1">
      <alignment wrapText="1"/>
    </xf>
    <xf numFmtId="0" fontId="6" fillId="0" borderId="0" xfId="0" applyFont="1" applyAlignment="1">
      <alignment wrapText="1"/>
    </xf>
    <xf numFmtId="0" fontId="1" fillId="8" borderId="0" xfId="0" applyFont="1" applyFill="1" applyAlignment="1">
      <alignment wrapText="1"/>
    </xf>
    <xf numFmtId="0" fontId="4" fillId="0" borderId="0" xfId="0" applyFont="1" applyAlignment="1">
      <alignment wrapText="1"/>
    </xf>
    <xf numFmtId="0" fontId="1" fillId="3" borderId="0" xfId="0" applyFont="1" applyFill="1" applyAlignment="1">
      <alignment vertical="top" wrapText="1"/>
    </xf>
    <xf numFmtId="0" fontId="1" fillId="5" borderId="0" xfId="0" applyFont="1" applyFill="1" applyAlignment="1">
      <alignment wrapText="1"/>
    </xf>
    <xf numFmtId="10" fontId="0" fillId="0" borderId="0" xfId="1" applyNumberFormat="1" applyFont="1" applyAlignment="1">
      <alignment wrapText="1"/>
    </xf>
    <xf numFmtId="10" fontId="0" fillId="0" borderId="0" xfId="0" applyNumberFormat="1" applyAlignment="1">
      <alignment wrapText="1"/>
    </xf>
    <xf numFmtId="9" fontId="0" fillId="0" borderId="0" xfId="1" applyFont="1"/>
    <xf numFmtId="0" fontId="7" fillId="0" borderId="0" xfId="0" applyFont="1"/>
    <xf numFmtId="0" fontId="0" fillId="0" borderId="0" xfId="0" applyAlignment="1">
      <alignment horizontal="left" wrapText="1"/>
    </xf>
    <xf numFmtId="0" fontId="8" fillId="0" borderId="0" xfId="0" applyFont="1" applyAlignment="1">
      <alignment horizontal="left" wrapText="1"/>
    </xf>
    <xf numFmtId="2" fontId="0" fillId="0" borderId="0" xfId="0" applyNumberFormat="1" applyAlignment="1">
      <alignment horizontal="left" vertical="top" wrapText="1"/>
    </xf>
    <xf numFmtId="166" fontId="0" fillId="0" borderId="0" xfId="0" applyNumberFormat="1" applyAlignment="1">
      <alignment horizontal="left" vertical="top" wrapText="1"/>
    </xf>
    <xf numFmtId="0" fontId="10" fillId="0" borderId="0" xfId="0" applyFont="1" applyAlignment="1">
      <alignment wrapText="1"/>
    </xf>
    <xf numFmtId="0" fontId="10" fillId="0" borderId="0" xfId="0" applyFont="1"/>
    <xf numFmtId="1" fontId="0" fillId="0" borderId="0" xfId="0" applyNumberFormat="1" applyAlignment="1">
      <alignment horizontal="left" vertical="top" wrapText="1"/>
    </xf>
    <xf numFmtId="164" fontId="10" fillId="0" borderId="0" xfId="0" applyNumberFormat="1" applyFont="1" applyAlignment="1">
      <alignment wrapText="1"/>
    </xf>
    <xf numFmtId="2" fontId="10" fillId="0" borderId="0" xfId="0" applyNumberFormat="1" applyFont="1" applyAlignment="1">
      <alignment wrapText="1"/>
    </xf>
    <xf numFmtId="164" fontId="10" fillId="0" borderId="0" xfId="1" applyNumberFormat="1" applyFont="1" applyAlignment="1">
      <alignment wrapText="1"/>
    </xf>
    <xf numFmtId="10" fontId="10" fillId="0" borderId="0" xfId="1" applyNumberFormat="1" applyFont="1" applyAlignment="1">
      <alignment wrapText="1"/>
    </xf>
    <xf numFmtId="0" fontId="4" fillId="11" borderId="3" xfId="0" applyFont="1" applyFill="1" applyBorder="1" applyAlignment="1">
      <alignment horizontal="left" vertical="top" wrapText="1"/>
    </xf>
    <xf numFmtId="0" fontId="9" fillId="9" borderId="2" xfId="0" applyFont="1" applyFill="1" applyBorder="1" applyAlignment="1">
      <alignment horizontal="center" vertical="top" wrapText="1"/>
    </xf>
    <xf numFmtId="0" fontId="9" fillId="9" borderId="1" xfId="0" applyFont="1" applyFill="1" applyBorder="1" applyAlignment="1">
      <alignment horizontal="center" vertical="top" wrapText="1"/>
    </xf>
    <xf numFmtId="0" fontId="9" fillId="10" borderId="2" xfId="0" applyFont="1" applyFill="1" applyBorder="1" applyAlignment="1">
      <alignment horizontal="center" vertical="top" wrapText="1"/>
    </xf>
    <xf numFmtId="0" fontId="9" fillId="10" borderId="1" xfId="0" applyFont="1" applyFill="1" applyBorder="1" applyAlignment="1">
      <alignment horizontal="center" vertical="top" wrapText="1"/>
    </xf>
  </cellXfs>
  <cellStyles count="2">
    <cellStyle name="Normal" xfId="0" builtinId="0"/>
    <cellStyle name="Percent" xfId="1" builtinId="5"/>
  </cellStyles>
  <dxfs count="0"/>
  <tableStyles count="0" defaultTableStyle="TableStyleMedium2" defaultPivotStyle="PivotStyleLight16"/>
  <colors>
    <mruColors>
      <color rgb="FFFFFF81"/>
      <color rgb="FFCDDAEF"/>
      <color rgb="FFFFABAB"/>
      <color rgb="FF84E87C"/>
      <color rgb="FFFF6161"/>
      <color rgb="FFEC7320"/>
      <color rgb="FFFF8F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243840</xdr:colOff>
      <xdr:row>0</xdr:row>
      <xdr:rowOff>2</xdr:rowOff>
    </xdr:from>
    <xdr:to>
      <xdr:col>8</xdr:col>
      <xdr:colOff>245745</xdr:colOff>
      <xdr:row>20</xdr:row>
      <xdr:rowOff>104776</xdr:rowOff>
    </xdr:to>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3085C2B3-52E3-4009-810B-B87E68F2085A}"/>
                </a:ext>
              </a:extLst>
            </xdr:cNvPr>
            <xdr:cNvSpPr txBox="1"/>
          </xdr:nvSpPr>
          <xdr:spPr>
            <a:xfrm>
              <a:off x="243840" y="2"/>
              <a:ext cx="17461230" cy="3724274"/>
            </a:xfrm>
            <a:prstGeom prst="rect">
              <a:avLst/>
            </a:prstGeom>
            <a:solidFill>
              <a:srgbClr val="CDDAE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a:t>More</a:t>
              </a:r>
              <a:r>
                <a:rPr lang="en-GB" sz="1400" b="1" u="sng" baseline="0"/>
                <a:t> Context on Rent, Public Sector Costs and Departmental Expenditure Limit (DEL):</a:t>
              </a:r>
              <a:r>
                <a:rPr lang="en-GB" sz="1400" b="0" u="none" baseline="0"/>
                <a:t> </a:t>
              </a:r>
            </a:p>
            <a:p>
              <a:r>
                <a:rPr lang="en-GB"/>
                <a:t>Each year, NPL pays the Department for Science, Innovation and Technology (DSIT) a rent of approximately £20 million for operating on the Teddington site. We treat this rent as the opportunity cost of occupying the Teddington site, on the basis that alternative uses could be found for the land and buildings. This cost is therefore included in the public cost of the programme. </a:t>
              </a:r>
            </a:p>
            <a:p>
              <a:endParaRPr lang="en-GB" sz="1100" b="0" u="none" baseline="0"/>
            </a:p>
            <a:p>
              <a:r>
                <a:rPr lang="en-GB"/>
                <a:t>The Departmental Expenditure Limit (DEL) reflects the budget allocated to and spent by DSIT on the NMS programme. Since NPL pays the rent back to DSIT, it is netted off from the public cost to calculate DEL, as shown below: </a:t>
              </a:r>
            </a:p>
            <a:p>
              <a:pPr/>
              <a14:m>
                <m:oMathPara xmlns:m="http://schemas.openxmlformats.org/officeDocument/2006/math">
                  <m:oMathParaPr>
                    <m:jc m:val="centerGroup"/>
                  </m:oMathParaPr>
                  <m:oMath xmlns:m="http://schemas.openxmlformats.org/officeDocument/2006/math">
                    <m:r>
                      <m:rPr>
                        <m:sty m:val="p"/>
                      </m:rPr>
                      <a:rPr lang="en-GB" sz="1100" b="0" i="0" u="none">
                        <a:latin typeface="Cambria Math" panose="02040503050406030204" pitchFamily="18" charset="0"/>
                      </a:rPr>
                      <m:t>DEL</m:t>
                    </m:r>
                    <m:r>
                      <a:rPr lang="en-GB" sz="1100" b="0" i="0" u="none">
                        <a:latin typeface="Cambria Math" panose="02040503050406030204" pitchFamily="18" charset="0"/>
                      </a:rPr>
                      <m:t>=</m:t>
                    </m:r>
                    <m:r>
                      <m:rPr>
                        <m:sty m:val="p"/>
                      </m:rPr>
                      <a:rPr lang="en-GB" sz="1100" b="0" i="0" u="none">
                        <a:latin typeface="Cambria Math" panose="02040503050406030204" pitchFamily="18" charset="0"/>
                      </a:rPr>
                      <m:t>Public</m:t>
                    </m:r>
                    <m:r>
                      <a:rPr lang="en-GB" sz="1100" b="0" i="0" u="none">
                        <a:latin typeface="Cambria Math" panose="02040503050406030204" pitchFamily="18" charset="0"/>
                      </a:rPr>
                      <m:t> </m:t>
                    </m:r>
                    <m:r>
                      <m:rPr>
                        <m:sty m:val="p"/>
                      </m:rPr>
                      <a:rPr lang="en-GB" sz="1100" b="0" i="0" u="none">
                        <a:latin typeface="Cambria Math" panose="02040503050406030204" pitchFamily="18" charset="0"/>
                      </a:rPr>
                      <m:t>Cost</m:t>
                    </m:r>
                    <m:r>
                      <a:rPr lang="en-GB" sz="1100" b="0" i="0" u="none">
                        <a:latin typeface="Cambria Math" panose="02040503050406030204" pitchFamily="18" charset="0"/>
                      </a:rPr>
                      <m:t> −</m:t>
                    </m:r>
                    <m:r>
                      <m:rPr>
                        <m:sty m:val="p"/>
                      </m:rPr>
                      <a:rPr lang="en-GB" sz="1100" b="0" i="0" u="none">
                        <a:latin typeface="Cambria Math" panose="02040503050406030204" pitchFamily="18" charset="0"/>
                      </a:rPr>
                      <m:t>Rent</m:t>
                    </m:r>
                    <m:r>
                      <a:rPr lang="en-GB" sz="1100" b="0" i="0" u="none">
                        <a:latin typeface="Cambria Math" panose="02040503050406030204" pitchFamily="18" charset="0"/>
                      </a:rPr>
                      <m:t> </m:t>
                    </m:r>
                    <m:r>
                      <m:rPr>
                        <m:sty m:val="p"/>
                      </m:rPr>
                      <a:rPr lang="en-GB" sz="1100" b="0" i="0" u="none">
                        <a:latin typeface="Cambria Math" panose="02040503050406030204" pitchFamily="18" charset="0"/>
                      </a:rPr>
                      <m:t>paid</m:t>
                    </m:r>
                    <m:r>
                      <a:rPr lang="en-GB" sz="1100" b="0" i="0" u="none">
                        <a:latin typeface="Cambria Math" panose="02040503050406030204" pitchFamily="18" charset="0"/>
                      </a:rPr>
                      <m:t> </m:t>
                    </m:r>
                    <m:r>
                      <m:rPr>
                        <m:sty m:val="p"/>
                      </m:rPr>
                      <a:rPr lang="en-GB" sz="1100" b="0" i="0" u="none">
                        <a:latin typeface="Cambria Math" panose="02040503050406030204" pitchFamily="18" charset="0"/>
                      </a:rPr>
                      <m:t>by</m:t>
                    </m:r>
                    <m:r>
                      <a:rPr lang="en-GB" sz="1100" b="0" i="0" u="none">
                        <a:latin typeface="Cambria Math" panose="02040503050406030204" pitchFamily="18" charset="0"/>
                      </a:rPr>
                      <m:t> </m:t>
                    </m:r>
                    <m:r>
                      <m:rPr>
                        <m:sty m:val="p"/>
                      </m:rPr>
                      <a:rPr lang="en-GB" sz="1100" b="0" i="0" u="none">
                        <a:latin typeface="Cambria Math" panose="02040503050406030204" pitchFamily="18" charset="0"/>
                      </a:rPr>
                      <m:t>NPL</m:t>
                    </m:r>
                    <m:r>
                      <a:rPr lang="en-GB" sz="1100" b="0" i="0" u="none">
                        <a:latin typeface="Cambria Math" panose="02040503050406030204" pitchFamily="18" charset="0"/>
                      </a:rPr>
                      <m:t> </m:t>
                    </m:r>
                    <m:r>
                      <m:rPr>
                        <m:sty m:val="p"/>
                      </m:rPr>
                      <a:rPr lang="en-GB" sz="1100" b="0" i="0" u="none">
                        <a:latin typeface="Cambria Math" panose="02040503050406030204" pitchFamily="18" charset="0"/>
                      </a:rPr>
                      <m:t>to</m:t>
                    </m:r>
                    <m:r>
                      <a:rPr lang="en-GB" sz="1100" b="0" i="0" u="none">
                        <a:latin typeface="Cambria Math" panose="02040503050406030204" pitchFamily="18" charset="0"/>
                      </a:rPr>
                      <m:t> </m:t>
                    </m:r>
                    <m:r>
                      <m:rPr>
                        <m:sty m:val="p"/>
                      </m:rPr>
                      <a:rPr lang="en-GB" sz="1100" b="0" i="0" u="none">
                        <a:latin typeface="Cambria Math" panose="02040503050406030204" pitchFamily="18" charset="0"/>
                      </a:rPr>
                      <m:t>DSIT</m:t>
                    </m:r>
                  </m:oMath>
                </m:oMathPara>
              </a14:m>
              <a:endParaRPr lang="en-GB" sz="1100" b="0" i="0" u="none"/>
            </a:p>
            <a:p>
              <a:r>
                <a:rPr lang="en-GB"/>
                <a:t>This approach assumes that the rent does not contribute to any activity generating benefits through the NMS programme and that the site has an alternative productive use. If these assumptions do not hold, the opportunity cost may be overstated.</a:t>
              </a:r>
            </a:p>
            <a:p>
              <a:endParaRPr lang="en-GB" sz="1100" b="0" i="0" u="none"/>
            </a:p>
            <a:p>
              <a:r>
                <a:rPr lang="en-GB" sz="1400" b="1" i="0" u="sng"/>
                <a:t>Measures of Value for Money (VfM)</a:t>
              </a:r>
            </a:p>
            <a:p>
              <a:r>
                <a:rPr lang="en-GB" sz="1100" b="0" i="0" u="none"/>
                <a:t>For transparency and robustness,</a:t>
              </a:r>
              <a:r>
                <a:rPr lang="en-GB" sz="1100" b="0" i="0" u="none" baseline="0"/>
                <a:t> we present three measures of VfM below:</a:t>
              </a:r>
            </a:p>
            <a:p>
              <a:r>
                <a:rPr lang="en-GB" sz="1100" b="1" i="0" u="none" baseline="0">
                  <a:solidFill>
                    <a:srgbClr val="C00000"/>
                  </a:solidFill>
                </a:rPr>
                <a:t>1. Benefit-Cost Ratio (BCR): </a:t>
              </a:r>
              <a:r>
                <a:rPr lang="en-GB"/>
                <a:t>The ratio of the present value (PV) of total social benefits to the PV of total social costs.</a:t>
              </a:r>
            </a:p>
            <a:p>
              <a:endParaRPr lang="en-GB"/>
            </a:p>
            <a:p>
              <a:r>
                <a:rPr lang="en-GB" sz="1100" b="1" i="0" u="none" baseline="0">
                  <a:solidFill>
                    <a:srgbClr val="C00000"/>
                  </a:solidFill>
                </a:rPr>
                <a:t>2. Return on Public Sector Cost:</a:t>
              </a:r>
              <a:r>
                <a:rPr lang="en-GB" sz="1100" b="0" i="0" u="none" baseline="0"/>
                <a:t> </a:t>
              </a:r>
              <a:r>
                <a:rPr lang="en-GB"/>
                <a:t>The amount of social value created by each £1 of public sector spending. This is calculated as:</a:t>
              </a:r>
            </a:p>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m:rPr>
                        <m:nor/>
                      </m:rPr>
                      <a:rPr lang="en-GB" sz="1100" b="0" i="0" baseline="0">
                        <a:solidFill>
                          <a:schemeClr val="dk1"/>
                        </a:solidFill>
                        <a:effectLst/>
                        <a:latin typeface="+mn-lt"/>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Return</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on</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Public</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Sector</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Cost</m:t>
                    </m:r>
                    <m:r>
                      <a:rPr lang="en-GB" sz="1100" b="0" i="0" baseline="0">
                        <a:solidFill>
                          <a:schemeClr val="dk1"/>
                        </a:solidFill>
                        <a:effectLst/>
                        <a:latin typeface="Cambria Math" panose="02040503050406030204" pitchFamily="18" charset="0"/>
                        <a:ea typeface="+mn-ea"/>
                        <a:cs typeface="+mn-cs"/>
                      </a:rPr>
                      <m:t>=</m:t>
                    </m:r>
                    <m:f>
                      <m:fPr>
                        <m:ctrlPr>
                          <a:rPr lang="en-GB" sz="1100" b="0" i="1" baseline="0">
                            <a:solidFill>
                              <a:schemeClr val="dk1"/>
                            </a:solidFill>
                            <a:effectLst/>
                            <a:latin typeface="Cambria Math" panose="02040503050406030204" pitchFamily="18" charset="0"/>
                            <a:ea typeface="+mn-ea"/>
                            <a:cs typeface="+mn-cs"/>
                          </a:rPr>
                        </m:ctrlPr>
                      </m:fPr>
                      <m:num>
                        <m:r>
                          <m:rPr>
                            <m:sty m:val="p"/>
                          </m:rPr>
                          <a:rPr lang="en-GB" sz="1100" b="0" i="0" baseline="0">
                            <a:solidFill>
                              <a:schemeClr val="dk1"/>
                            </a:solidFill>
                            <a:effectLst/>
                            <a:latin typeface="Cambria Math" panose="02040503050406030204" pitchFamily="18" charset="0"/>
                            <a:ea typeface="+mn-ea"/>
                            <a:cs typeface="+mn-cs"/>
                          </a:rPr>
                          <m:t>Net</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Present</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Social</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Value</m:t>
                        </m:r>
                      </m:num>
                      <m:den>
                        <m:r>
                          <m:rPr>
                            <m:sty m:val="p"/>
                          </m:rPr>
                          <a:rPr lang="en-GB" sz="1100" b="0" i="0" baseline="0">
                            <a:solidFill>
                              <a:schemeClr val="dk1"/>
                            </a:solidFill>
                            <a:effectLst/>
                            <a:latin typeface="Cambria Math" panose="02040503050406030204" pitchFamily="18" charset="0"/>
                            <a:ea typeface="+mn-ea"/>
                            <a:cs typeface="+mn-cs"/>
                          </a:rPr>
                          <m:t>Nominal</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Public</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Cost</m:t>
                        </m:r>
                      </m:den>
                    </m:f>
                    <m:r>
                      <a:rPr lang="en-GB" sz="1100" b="0" i="0" baseline="0">
                        <a:solidFill>
                          <a:schemeClr val="dk1"/>
                        </a:solidFill>
                        <a:effectLst/>
                        <a:latin typeface="Cambria Math" panose="02040503050406030204" pitchFamily="18" charset="0"/>
                        <a:ea typeface="+mn-ea"/>
                        <a:cs typeface="+mn-cs"/>
                      </a:rPr>
                      <m:t>,</m:t>
                    </m:r>
                  </m:oMath>
                </m:oMathPara>
              </a14:m>
              <a:endParaRPr lang="en-GB">
                <a:effectLst/>
              </a:endParaRPr>
            </a:p>
            <a:p>
              <a:endParaRPr lang="en-GB"/>
            </a:p>
            <a:p>
              <a:r>
                <a:rPr lang="en-GB" sz="1100" b="0" i="0" u="none" baseline="0"/>
                <a:t>where:</a:t>
              </a:r>
            </a:p>
            <a:p>
              <a:pPr/>
              <a14:m>
                <m:oMathPara xmlns:m="http://schemas.openxmlformats.org/officeDocument/2006/math">
                  <m:oMathParaPr>
                    <m:jc m:val="centerGroup"/>
                  </m:oMathParaPr>
                  <m:oMath xmlns:m="http://schemas.openxmlformats.org/officeDocument/2006/math">
                    <m:r>
                      <m:rPr>
                        <m:sty m:val="p"/>
                      </m:rPr>
                      <a:rPr lang="en-GB" sz="1100" b="0" i="0" baseline="0">
                        <a:solidFill>
                          <a:schemeClr val="dk1"/>
                        </a:solidFill>
                        <a:effectLst/>
                        <a:latin typeface="Cambria Math" panose="02040503050406030204" pitchFamily="18" charset="0"/>
                        <a:ea typeface="+mn-ea"/>
                        <a:cs typeface="+mn-cs"/>
                      </a:rPr>
                      <m:t>Net</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Present</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Social</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Value</m:t>
                    </m:r>
                    <m:r>
                      <a:rPr lang="en-GB" sz="1100" b="0" i="0" baseline="0">
                        <a:solidFill>
                          <a:schemeClr val="dk1"/>
                        </a:solidFill>
                        <a:effectLst/>
                        <a:latin typeface="Cambria Math" panose="02040503050406030204" pitchFamily="18" charset="0"/>
                        <a:ea typeface="+mn-ea"/>
                        <a:cs typeface="+mn-cs"/>
                      </a:rPr>
                      <m:t> = </m:t>
                    </m:r>
                    <m:r>
                      <m:rPr>
                        <m:sty m:val="p"/>
                      </m:rPr>
                      <a:rPr lang="en-GB" sz="1100" b="0" i="0" baseline="0">
                        <a:solidFill>
                          <a:schemeClr val="dk1"/>
                        </a:solidFill>
                        <a:effectLst/>
                        <a:latin typeface="Cambria Math" panose="02040503050406030204" pitchFamily="18" charset="0"/>
                        <a:ea typeface="+mn-ea"/>
                        <a:cs typeface="+mn-cs"/>
                      </a:rPr>
                      <m:t>PV</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of</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Total</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Social</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Benefits</m:t>
                    </m:r>
                    <m:r>
                      <a:rPr lang="en-GB" sz="1100" b="0" i="0" baseline="0">
                        <a:solidFill>
                          <a:schemeClr val="dk1"/>
                        </a:solidFill>
                        <a:effectLst/>
                        <a:latin typeface="Cambria Math" panose="02040503050406030204" pitchFamily="18" charset="0"/>
                        <a:ea typeface="+mn-ea"/>
                        <a:cs typeface="+mn-cs"/>
                      </a:rPr>
                      <m:t> − </m:t>
                    </m:r>
                    <m:r>
                      <m:rPr>
                        <m:sty m:val="p"/>
                      </m:rPr>
                      <a:rPr lang="en-GB" sz="1100" b="0" i="0" baseline="0">
                        <a:solidFill>
                          <a:schemeClr val="dk1"/>
                        </a:solidFill>
                        <a:effectLst/>
                        <a:latin typeface="Cambria Math" panose="02040503050406030204" pitchFamily="18" charset="0"/>
                        <a:ea typeface="+mn-ea"/>
                        <a:cs typeface="+mn-cs"/>
                      </a:rPr>
                      <m:t>PV</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of</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Total</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Social</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Costs</m:t>
                    </m:r>
                  </m:oMath>
                </m:oMathPara>
              </a14:m>
              <a:endParaRPr lang="en-GB" sz="1100" b="1" i="0" u="none"/>
            </a:p>
            <a:p>
              <a:endParaRPr lang="en-GB" sz="1100" b="1" i="0" u="none"/>
            </a:p>
            <a:p>
              <a:r>
                <a:rPr lang="en-GB" sz="1100" b="1" i="0" u="none">
                  <a:solidFill>
                    <a:srgbClr val="C00000"/>
                  </a:solidFill>
                </a:rPr>
                <a:t>3. NPSV-DEL</a:t>
              </a:r>
              <a:r>
                <a:rPr lang="en-GB" sz="1100" b="1" i="0" u="none" baseline="0">
                  <a:solidFill>
                    <a:srgbClr val="C00000"/>
                  </a:solidFill>
                </a:rPr>
                <a:t> Ratio: </a:t>
              </a:r>
              <a:r>
                <a:rPr lang="en-GB" sz="1100" b="0" i="0" u="none" baseline="0"/>
                <a:t>T</a:t>
              </a:r>
              <a:r>
                <a:rPr lang="en-GB"/>
                <a:t>he amount of social value created by each £1 of DSIT’s spending on the programme. This is calculated by dividing the Net Present Social Value by DEL, where DEL is calculated as above.</a:t>
              </a:r>
              <a:endParaRPr lang="en-GB" sz="1100" b="1" i="0" u="none"/>
            </a:p>
          </xdr:txBody>
        </xdr:sp>
      </mc:Choice>
      <mc:Fallback xmlns="">
        <xdr:sp macro="" textlink="">
          <xdr:nvSpPr>
            <xdr:cNvPr id="3" name="TextBox 2">
              <a:extLst>
                <a:ext uri="{FF2B5EF4-FFF2-40B4-BE49-F238E27FC236}">
                  <a16:creationId xmlns:a16="http://schemas.microsoft.com/office/drawing/2014/main" id="{3085C2B3-52E3-4009-810B-B87E68F2085A}"/>
                </a:ext>
              </a:extLst>
            </xdr:cNvPr>
            <xdr:cNvSpPr txBox="1"/>
          </xdr:nvSpPr>
          <xdr:spPr>
            <a:xfrm>
              <a:off x="243840" y="2"/>
              <a:ext cx="17461230" cy="3724274"/>
            </a:xfrm>
            <a:prstGeom prst="rect">
              <a:avLst/>
            </a:prstGeom>
            <a:solidFill>
              <a:srgbClr val="CDDAE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a:t>More</a:t>
              </a:r>
              <a:r>
                <a:rPr lang="en-GB" sz="1400" b="1" u="sng" baseline="0"/>
                <a:t> Context on Rent, Public Sector Costs and Departmental Expenditure Limit (DEL):</a:t>
              </a:r>
              <a:r>
                <a:rPr lang="en-GB" sz="1400" b="0" u="none" baseline="0"/>
                <a:t> </a:t>
              </a:r>
            </a:p>
            <a:p>
              <a:r>
                <a:rPr lang="en-GB"/>
                <a:t>Each year, NPL pays the Department for Science, Innovation and Technology (DSIT) a rent of approximately £20 million for operating on the Teddington site. We treat this rent as the opportunity cost of occupying the Teddington site, on the basis that alternative uses could be found for the land and buildings. This cost is therefore included in the public cost of the programme. </a:t>
              </a:r>
            </a:p>
            <a:p>
              <a:endParaRPr lang="en-GB" sz="1100" b="0" u="none" baseline="0"/>
            </a:p>
            <a:p>
              <a:r>
                <a:rPr lang="en-GB"/>
                <a:t>The Departmental Expenditure Limit (DEL) reflects the budget allocated to and spent by DSIT on the NMS programme. Since NPL pays the rent back to DSIT, it is netted off from the public cost to calculate DEL, as shown below: </a:t>
              </a:r>
            </a:p>
            <a:p>
              <a:pPr/>
              <a:r>
                <a:rPr lang="en-GB" sz="1100" b="0" i="0" u="none">
                  <a:latin typeface="Cambria Math" panose="02040503050406030204" pitchFamily="18" charset="0"/>
                </a:rPr>
                <a:t>DEL=Public Cost −Rent paid by NPL to DSIT</a:t>
              </a:r>
              <a:endParaRPr lang="en-GB" sz="1100" b="0" i="0" u="none"/>
            </a:p>
            <a:p>
              <a:r>
                <a:rPr lang="en-GB"/>
                <a:t>This approach assumes that the rent does not contribute to any activity generating benefits through the NMS programme and that the site has an alternative productive use. If these assumptions do not hold, the opportunity cost may be overstated.</a:t>
              </a:r>
            </a:p>
            <a:p>
              <a:endParaRPr lang="en-GB" sz="1100" b="0" i="0" u="none"/>
            </a:p>
            <a:p>
              <a:r>
                <a:rPr lang="en-GB" sz="1400" b="1" i="0" u="sng"/>
                <a:t>Measures of Value for Money (VfM)</a:t>
              </a:r>
            </a:p>
            <a:p>
              <a:r>
                <a:rPr lang="en-GB" sz="1100" b="0" i="0" u="none"/>
                <a:t>For transparency and robustness,</a:t>
              </a:r>
              <a:r>
                <a:rPr lang="en-GB" sz="1100" b="0" i="0" u="none" baseline="0"/>
                <a:t> we present three measures of VfM below:</a:t>
              </a:r>
            </a:p>
            <a:p>
              <a:r>
                <a:rPr lang="en-GB" sz="1100" b="1" i="0" u="none" baseline="0">
                  <a:solidFill>
                    <a:srgbClr val="C00000"/>
                  </a:solidFill>
                </a:rPr>
                <a:t>1. Benefit-Cost Ratio (BCR): </a:t>
              </a:r>
              <a:r>
                <a:rPr lang="en-GB"/>
                <a:t>The ratio of the present value (PV) of total social benefits to the PV of total social costs.</a:t>
              </a:r>
            </a:p>
            <a:p>
              <a:endParaRPr lang="en-GB"/>
            </a:p>
            <a:p>
              <a:r>
                <a:rPr lang="en-GB" sz="1100" b="1" i="0" u="none" baseline="0">
                  <a:solidFill>
                    <a:srgbClr val="C00000"/>
                  </a:solidFill>
                </a:rPr>
                <a:t>2. Return on Public Sector Cost:</a:t>
              </a:r>
              <a:r>
                <a:rPr lang="en-GB" sz="1100" b="0" i="0" u="none" baseline="0"/>
                <a:t> </a:t>
              </a:r>
              <a:r>
                <a:rPr lang="en-GB"/>
                <a:t>The amount of social value created by each £1 of public sector spending. This is calculated as:</a:t>
              </a:r>
            </a:p>
            <a:p>
              <a:pPr marL="0" marR="0" lvl="0" indent="0" defTabSz="914400" eaLnBrk="1" fontAlgn="auto" latinLnBrk="0" hangingPunct="1">
                <a:lnSpc>
                  <a:spcPct val="100000"/>
                </a:lnSpc>
                <a:spcBef>
                  <a:spcPts val="0"/>
                </a:spcBef>
                <a:spcAft>
                  <a:spcPts val="0"/>
                </a:spcAft>
                <a:buClrTx/>
                <a:buSzTx/>
                <a:buFontTx/>
                <a:buNone/>
                <a:tabLst/>
                <a:defRPr/>
              </a:pPr>
              <a:r>
                <a:rPr lang="en-GB" sz="1100" b="0" i="0" baseline="0">
                  <a:solidFill>
                    <a:schemeClr val="dk1"/>
                  </a:solidFill>
                  <a:effectLst/>
                  <a:latin typeface="Cambria Math" panose="02040503050406030204" pitchFamily="18" charset="0"/>
                  <a:ea typeface="+mn-ea"/>
                  <a:cs typeface="+mn-cs"/>
                </a:rPr>
                <a:t>" " Return on Public Sector Cost=(Net Present Social Value)/(Nominal Public Cost),</a:t>
              </a:r>
              <a:endParaRPr lang="en-GB">
                <a:effectLst/>
              </a:endParaRPr>
            </a:p>
            <a:p>
              <a:endParaRPr lang="en-GB"/>
            </a:p>
            <a:p>
              <a:r>
                <a:rPr lang="en-GB" sz="1100" b="0" i="0" u="none" baseline="0"/>
                <a:t>where:</a:t>
              </a:r>
            </a:p>
            <a:p>
              <a:pPr/>
              <a:r>
                <a:rPr lang="en-GB" sz="1100" b="0" i="0" baseline="0">
                  <a:solidFill>
                    <a:schemeClr val="dk1"/>
                  </a:solidFill>
                  <a:effectLst/>
                  <a:latin typeface="Cambria Math" panose="02040503050406030204" pitchFamily="18" charset="0"/>
                  <a:ea typeface="+mn-ea"/>
                  <a:cs typeface="+mn-cs"/>
                </a:rPr>
                <a:t>Net Present Social Value = PV of Total Social Benefits − PV of Total Social Costs</a:t>
              </a:r>
              <a:endParaRPr lang="en-GB" sz="1100" b="1" i="0" u="none"/>
            </a:p>
            <a:p>
              <a:endParaRPr lang="en-GB" sz="1100" b="1" i="0" u="none"/>
            </a:p>
            <a:p>
              <a:r>
                <a:rPr lang="en-GB" sz="1100" b="1" i="0" u="none">
                  <a:solidFill>
                    <a:srgbClr val="C00000"/>
                  </a:solidFill>
                </a:rPr>
                <a:t>3. NPSV-DEL</a:t>
              </a:r>
              <a:r>
                <a:rPr lang="en-GB" sz="1100" b="1" i="0" u="none" baseline="0">
                  <a:solidFill>
                    <a:srgbClr val="C00000"/>
                  </a:solidFill>
                </a:rPr>
                <a:t> Ratio: </a:t>
              </a:r>
              <a:r>
                <a:rPr lang="en-GB" sz="1100" b="0" i="0" u="none" baseline="0"/>
                <a:t>T</a:t>
              </a:r>
              <a:r>
                <a:rPr lang="en-GB"/>
                <a:t>he amount of social value created by each £1 of DSIT’s spending on the programme. This is calculated by dividing the Net Present Social Value by DEL, where DEL is calculated as above.</a:t>
              </a:r>
              <a:endParaRPr lang="en-GB" sz="1100" b="1" i="0" u="none"/>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twoCellAnchor>
    <xdr:from>
      <xdr:col>3</xdr:col>
      <xdr:colOff>322466</xdr:colOff>
      <xdr:row>0</xdr:row>
      <xdr:rowOff>88495</xdr:rowOff>
    </xdr:from>
    <xdr:to>
      <xdr:col>24</xdr:col>
      <xdr:colOff>368531</xdr:colOff>
      <xdr:row>19</xdr:row>
      <xdr:rowOff>129886</xdr:rowOff>
    </xdr:to>
    <xdr:sp macro="" textlink="">
      <xdr:nvSpPr>
        <xdr:cNvPr id="2" name="TextBox 1">
          <a:extLst>
            <a:ext uri="{FF2B5EF4-FFF2-40B4-BE49-F238E27FC236}">
              <a16:creationId xmlns:a16="http://schemas.microsoft.com/office/drawing/2014/main" id="{4238A730-CE4F-B217-EC71-B4CA1F2E80DF}"/>
            </a:ext>
          </a:extLst>
        </xdr:cNvPr>
        <xdr:cNvSpPr txBox="1"/>
      </xdr:nvSpPr>
      <xdr:spPr>
        <a:xfrm>
          <a:off x="7085216" y="88495"/>
          <a:ext cx="12774929" cy="3582959"/>
        </a:xfrm>
        <a:prstGeom prst="rect">
          <a:avLst/>
        </a:prstGeom>
        <a:solidFill>
          <a:schemeClr val="accent6">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400" b="1" u="sng"/>
            <a:t>Benefits</a:t>
          </a:r>
        </a:p>
        <a:p>
          <a:pPr marL="0" marR="0" lvl="0" indent="0" defTabSz="914400" eaLnBrk="1" fontAlgn="auto" latinLnBrk="0" hangingPunct="1">
            <a:lnSpc>
              <a:spcPct val="100000"/>
            </a:lnSpc>
            <a:spcBef>
              <a:spcPts val="0"/>
            </a:spcBef>
            <a:spcAft>
              <a:spcPts val="0"/>
            </a:spcAft>
            <a:buClrTx/>
            <a:buSzTx/>
            <a:buFontTx/>
            <a:buNone/>
            <a:tabLst/>
            <a:defRPr/>
          </a:pPr>
          <a:r>
            <a:rPr lang="en-GB" sz="1100"/>
            <a:t>The analysis for the innovation stream </a:t>
          </a:r>
          <a:r>
            <a:rPr lang="en-GB" sz="1100">
              <a:solidFill>
                <a:schemeClr val="dk1"/>
              </a:solidFill>
              <a:effectLst/>
              <a:latin typeface="+mn-lt"/>
              <a:ea typeface="+mn-ea"/>
              <a:cs typeface="+mn-cs"/>
            </a:rPr>
            <a:t>focuses on quantifiable economic benefits from NMS support</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that are channelled through the UK</a:t>
          </a:r>
          <a:r>
            <a:rPr lang="en-GB" sz="1100" baseline="0">
              <a:solidFill>
                <a:schemeClr val="dk1"/>
              </a:solidFill>
              <a:effectLst/>
              <a:latin typeface="+mn-lt"/>
              <a:ea typeface="+mn-ea"/>
              <a:cs typeface="+mn-cs"/>
            </a:rPr>
            <a:t> private sector. </a:t>
          </a:r>
          <a:r>
            <a:rPr lang="en-GB" sz="1100" b="1">
              <a:solidFill>
                <a:schemeClr val="dk1"/>
              </a:solidFill>
              <a:effectLst/>
              <a:latin typeface="+mn-lt"/>
              <a:ea typeface="+mn-ea"/>
              <a:cs typeface="+mn-cs"/>
            </a:rPr>
            <a:t>Link</a:t>
          </a:r>
          <a:r>
            <a:rPr lang="en-GB" sz="1100" b="1" baseline="0">
              <a:solidFill>
                <a:schemeClr val="dk1"/>
              </a:solidFill>
              <a:effectLst/>
              <a:latin typeface="+mn-lt"/>
              <a:ea typeface="+mn-ea"/>
              <a:cs typeface="+mn-cs"/>
            </a:rPr>
            <a:t> to the formal report (including the addendum) that was published on NPL's website:</a:t>
          </a:r>
          <a:r>
            <a:rPr lang="en-GB" sz="1100" b="0" baseline="0">
              <a:solidFill>
                <a:schemeClr val="dk1"/>
              </a:solidFill>
              <a:effectLst/>
              <a:latin typeface="+mn-lt"/>
              <a:ea typeface="+mn-ea"/>
              <a:cs typeface="+mn-cs"/>
            </a:rPr>
            <a:t> </a:t>
          </a:r>
          <a:r>
            <a:rPr lang="en-GB" sz="1100" b="0" i="0">
              <a:solidFill>
                <a:schemeClr val="dk1"/>
              </a:solidFill>
              <a:effectLst/>
              <a:latin typeface="+mn-lt"/>
              <a:ea typeface="+mn-ea"/>
              <a:cs typeface="+mn-cs"/>
            </a:rPr>
            <a:t>King, M; Olakojo, S (2023) </a:t>
          </a:r>
          <a:r>
            <a:rPr lang="en-GB" sz="1100" b="0" i="1">
              <a:solidFill>
                <a:schemeClr val="dk1"/>
              </a:solidFill>
              <a:effectLst/>
              <a:latin typeface="+mn-lt"/>
              <a:ea typeface="+mn-ea"/>
              <a:cs typeface="+mn-cs"/>
            </a:rPr>
            <a:t>NMS business case model: an explanatory note.</a:t>
          </a:r>
          <a:r>
            <a:rPr lang="en-GB" sz="1100" b="0" i="0">
              <a:solidFill>
                <a:schemeClr val="dk1"/>
              </a:solidFill>
              <a:effectLst/>
              <a:latin typeface="+mn-lt"/>
              <a:ea typeface="+mn-ea"/>
              <a:cs typeface="+mn-cs"/>
            </a:rPr>
            <a:t> NPL Report. IEA 15. </a:t>
          </a:r>
          <a:r>
            <a:rPr lang="en-GB" sz="1100" b="0" i="0" u="sng">
              <a:solidFill>
                <a:srgbClr val="002060"/>
              </a:solidFill>
              <a:effectLst/>
              <a:latin typeface="+mn-lt"/>
              <a:ea typeface="+mn-ea"/>
              <a:cs typeface="+mn-cs"/>
            </a:rPr>
            <a:t>https://doi.org/10.47120/npl.IEA15</a:t>
          </a:r>
          <a:endParaRPr lang="en-GB">
            <a:solidFill>
              <a:srgbClr val="002060"/>
            </a:solidFill>
            <a:effectLst/>
          </a:endParaRPr>
        </a:p>
        <a:p>
          <a:endParaRPr lang="en-GB" sz="1100" baseline="0">
            <a:solidFill>
              <a:schemeClr val="dk1"/>
            </a:solidFill>
            <a:effectLst/>
            <a:latin typeface="+mn-lt"/>
            <a:ea typeface="+mn-ea"/>
            <a:cs typeface="+mn-cs"/>
          </a:endParaRPr>
        </a:p>
        <a:p>
          <a:r>
            <a:rPr lang="en-GB" sz="1100">
              <a:solidFill>
                <a:schemeClr val="dk1"/>
              </a:solidFill>
              <a:effectLst/>
              <a:latin typeface="+mn-lt"/>
              <a:ea typeface="+mn-ea"/>
              <a:cs typeface="+mn-cs"/>
            </a:rPr>
            <a:t>-</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The calculation of direct benefits is made through the connection between NMS funding and the number of Regularly Supported Firms (RSFs),</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i.e., firms that</a:t>
          </a:r>
          <a:r>
            <a:rPr lang="en-GB" sz="1100" baseline="0">
              <a:solidFill>
                <a:schemeClr val="dk1"/>
              </a:solidFill>
              <a:effectLst/>
              <a:latin typeface="+mn-lt"/>
              <a:ea typeface="+mn-ea"/>
              <a:cs typeface="+mn-cs"/>
            </a:rPr>
            <a:t> receive support for at least 5 years in a 6-year moving window</a:t>
          </a:r>
          <a:r>
            <a:rPr lang="en-GB" sz="1100">
              <a:solidFill>
                <a:schemeClr val="dk1"/>
              </a:solidFill>
              <a:effectLst/>
              <a:latin typeface="+mn-lt"/>
              <a:ea typeface="+mn-ea"/>
              <a:cs typeface="+mn-cs"/>
            </a:rPr>
            <a:t>. An econometric analysis conducted by Belmana shows that the attributable increase in jobs only takes place among the NMS RSFs (6.31 additional jobs per firm per year). Belmana’s analysis found that the weekly wages of new staff switching from an unsupported firm</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to an NMS supported firm increase by around </a:t>
          </a:r>
          <a:r>
            <a:rPr lang="en-GB" sz="1100" b="0" u="none">
              <a:solidFill>
                <a:schemeClr val="dk1"/>
              </a:solidFill>
              <a:effectLst/>
              <a:latin typeface="+mn-lt"/>
              <a:ea typeface="+mn-ea"/>
              <a:cs typeface="+mn-cs"/>
            </a:rPr>
            <a:t>£78.30</a:t>
          </a:r>
          <a:r>
            <a:rPr lang="en-GB" sz="1100" b="0">
              <a:solidFill>
                <a:schemeClr val="dk1"/>
              </a:solidFill>
              <a:effectLst/>
              <a:latin typeface="+mn-lt"/>
              <a:ea typeface="+mn-ea"/>
              <a:cs typeface="+mn-cs"/>
            </a:rPr>
            <a:t>,</a:t>
          </a:r>
          <a:r>
            <a:rPr lang="en-GB" sz="1100" b="0" baseline="0">
              <a:solidFill>
                <a:schemeClr val="dk1"/>
              </a:solidFill>
              <a:effectLst/>
              <a:latin typeface="+mn-lt"/>
              <a:ea typeface="+mn-ea"/>
              <a:cs typeface="+mn-cs"/>
            </a:rPr>
            <a:t> </a:t>
          </a:r>
          <a:r>
            <a:rPr lang="en-GB" sz="1100">
              <a:solidFill>
                <a:schemeClr val="dk1"/>
              </a:solidFill>
              <a:effectLst/>
              <a:latin typeface="+mn-lt"/>
              <a:ea typeface="+mn-ea"/>
              <a:cs typeface="+mn-cs"/>
            </a:rPr>
            <a:t>which translates into an annual wage premium of £4,083 per job-switcher since there are 52 weeks in a year.</a:t>
          </a:r>
          <a:endParaRPr lang="en-GB">
            <a:effectLst/>
          </a:endParaRPr>
        </a:p>
        <a:p>
          <a:pPr eaLnBrk="1" fontAlgn="auto" latinLnBrk="0" hangingPunct="1"/>
          <a:r>
            <a:rPr lang="en-GB" sz="1100">
              <a:solidFill>
                <a:schemeClr val="dk1"/>
              </a:solidFill>
              <a:effectLst/>
              <a:latin typeface="+mn-lt"/>
              <a:ea typeface="+mn-ea"/>
              <a:cs typeface="+mn-cs"/>
            </a:rPr>
            <a:t>- Dearden et al (2005) suggests that the increase in a firm’s profits is roughly equal to the increase in wages. Hence, a wage premium of £4,083 per job-switcher translates into a similar sized increase in profits. </a:t>
          </a:r>
          <a:endParaRPr lang="en-GB">
            <a:effectLst/>
          </a:endParaRPr>
        </a:p>
        <a:p>
          <a:pPr eaLnBrk="1" fontAlgn="auto" latinLnBrk="0" hangingPunct="1"/>
          <a:r>
            <a:rPr lang="en-GB" sz="1100">
              <a:solidFill>
                <a:schemeClr val="dk1"/>
              </a:solidFill>
              <a:effectLst/>
              <a:latin typeface="+mn-lt"/>
              <a:ea typeface="+mn-ea"/>
              <a:cs typeface="+mn-cs"/>
            </a:rPr>
            <a:t>- Wages and profits account for only two of the three components of Gross Value-Added (GVA) - the remaining component being taxes collected by the government to fund public spending. The UK has a tax-to-GDP ratio of around 33%. However, tax revenue comprises multiple components­­. Some—such as taxes on wages and corporation tax on profits / returns on capital—are economic transfers from employees and firms to the government. Since our analysis uses </a:t>
          </a:r>
          <a:r>
            <a:rPr lang="en-GB" sz="1100" i="1">
              <a:solidFill>
                <a:schemeClr val="dk1"/>
              </a:solidFill>
              <a:effectLst/>
              <a:latin typeface="+mn-lt"/>
              <a:ea typeface="+mn-ea"/>
              <a:cs typeface="+mn-cs"/>
            </a:rPr>
            <a:t>gross </a:t>
          </a:r>
          <a:r>
            <a:rPr lang="en-GB" sz="1100">
              <a:solidFill>
                <a:schemeClr val="dk1"/>
              </a:solidFill>
              <a:effectLst/>
              <a:latin typeface="+mn-lt"/>
              <a:ea typeface="+mn-ea"/>
              <a:cs typeface="+mn-cs"/>
            </a:rPr>
            <a:t>wages and profits</a:t>
          </a:r>
          <a:r>
            <a:rPr lang="en-GB" sz="1100" i="1">
              <a:solidFill>
                <a:schemeClr val="dk1"/>
              </a:solidFill>
              <a:effectLst/>
              <a:latin typeface="+mn-lt"/>
              <a:ea typeface="+mn-ea"/>
              <a:cs typeface="+mn-cs"/>
            </a:rPr>
            <a:t>, </a:t>
          </a:r>
          <a:r>
            <a:rPr lang="en-GB" sz="1100">
              <a:solidFill>
                <a:schemeClr val="dk1"/>
              </a:solidFill>
              <a:effectLst/>
              <a:latin typeface="+mn-lt"/>
              <a:ea typeface="+mn-ea"/>
              <a:cs typeface="+mn-cs"/>
            </a:rPr>
            <a:t>including these taxes would lead to double counting in our calculation of benefits. In contrast, taxes that are not economic transfers—such as Value Added Tax (VAT), duties on things used in production (e.g., fuel duties, import duties), etc.—are not embedded in </a:t>
          </a:r>
          <a:r>
            <a:rPr lang="en-GB" sz="1100" i="1">
              <a:solidFill>
                <a:schemeClr val="dk1"/>
              </a:solidFill>
              <a:effectLst/>
              <a:latin typeface="+mn-lt"/>
              <a:ea typeface="+mn-ea"/>
              <a:cs typeface="+mn-cs"/>
            </a:rPr>
            <a:t>gross </a:t>
          </a:r>
          <a:r>
            <a:rPr lang="en-GB" sz="1100">
              <a:solidFill>
                <a:schemeClr val="dk1"/>
              </a:solidFill>
              <a:effectLst/>
              <a:latin typeface="+mn-lt"/>
              <a:ea typeface="+mn-ea"/>
              <a:cs typeface="+mn-cs"/>
            </a:rPr>
            <a:t>wages or profits, and can, in principle, be included in the calculations of direct benefits. At present, we haven’t worked out a reliable method to separate these two categories of tax revenue. Therefore, for simplicity and to avoid overstatement, we exclude all tax revenue from our analysis and focus solely on wages and profits (i.e., we restrict our estimate to GVA at factor cost). </a:t>
          </a:r>
        </a:p>
        <a:p>
          <a:pPr eaLnBrk="1" fontAlgn="auto" latinLnBrk="0" hangingPunct="1"/>
          <a:r>
            <a:rPr lang="en-GB" sz="1100">
              <a:solidFill>
                <a:schemeClr val="dk1"/>
              </a:solidFill>
              <a:effectLst/>
              <a:latin typeface="+mn-lt"/>
              <a:ea typeface="+mn-ea"/>
              <a:cs typeface="+mn-cs"/>
            </a:rPr>
            <a:t>-</a:t>
          </a:r>
          <a:r>
            <a:rPr lang="en-GB" sz="1100" baseline="0">
              <a:solidFill>
                <a:schemeClr val="dk1"/>
              </a:solidFill>
              <a:effectLst/>
              <a:latin typeface="+mn-lt"/>
              <a:ea typeface="+mn-ea"/>
              <a:cs typeface="+mn-cs"/>
            </a:rPr>
            <a:t> </a:t>
          </a:r>
          <a:r>
            <a:rPr lang="en-GB" sz="1100">
              <a:solidFill>
                <a:schemeClr val="dk1"/>
              </a:solidFill>
              <a:effectLst/>
              <a:latin typeface="+mn-lt"/>
              <a:ea typeface="+mn-ea"/>
              <a:cs typeface="+mn-cs"/>
            </a:rPr>
            <a:t>In 2023, the</a:t>
          </a:r>
          <a:r>
            <a:rPr lang="en-GB" sz="1100" baseline="0">
              <a:solidFill>
                <a:schemeClr val="dk1"/>
              </a:solidFill>
              <a:effectLst/>
              <a:latin typeface="+mn-lt"/>
              <a:ea typeface="+mn-ea"/>
              <a:cs typeface="+mn-cs"/>
            </a:rPr>
            <a:t> count of NPL's UK-based Regularly Supported Firms was 429, which is multiplied by the GVA for a single RSF.</a:t>
          </a:r>
        </a:p>
        <a:p>
          <a:pPr eaLnBrk="1" fontAlgn="auto" latinLnBrk="0" hangingPunct="1"/>
          <a:r>
            <a:rPr lang="en-GB" sz="1100" baseline="0">
              <a:solidFill>
                <a:schemeClr val="dk1"/>
              </a:solidFill>
              <a:effectLst/>
              <a:latin typeface="+mn-lt"/>
              <a:ea typeface="+mn-ea"/>
              <a:cs typeface="+mn-cs"/>
            </a:rPr>
            <a:t>- Innovation benefits are assumed to have a lifetime of 6 years, i.e., the stream of innovation benefits from being a Regularly Supported Firm in a given year last for 6 years. We assume the Green Book discount rate of 3.5% to discount the future flow of benefits.</a:t>
          </a:r>
        </a:p>
        <a:p>
          <a:pPr eaLnBrk="1" fontAlgn="auto" latinLnBrk="0" hangingPunct="1"/>
          <a:r>
            <a:rPr lang="en-GB" sz="1100" baseline="0">
              <a:solidFill>
                <a:schemeClr val="dk1"/>
              </a:solidFill>
              <a:effectLst/>
              <a:latin typeface="+mn-lt"/>
              <a:ea typeface="+mn-ea"/>
              <a:cs typeface="+mn-cs"/>
            </a:rPr>
            <a:t>- Ratio of direct to indirect benefits is assumed to be 1:1, based on the Frontier Economics (2023) analysis.</a:t>
          </a:r>
          <a:endParaRPr lang="en-GB" sz="1100">
            <a:solidFill>
              <a:schemeClr val="dk1"/>
            </a:solidFill>
            <a:effectLst/>
            <a:latin typeface="+mn-lt"/>
            <a:ea typeface="+mn-ea"/>
            <a:cs typeface="+mn-cs"/>
          </a:endParaRPr>
        </a:p>
        <a:p>
          <a:endParaRPr lang="en-GB" sz="1100"/>
        </a:p>
        <a:p>
          <a:r>
            <a:rPr lang="en-GB" sz="1100" i="1"/>
            <a:t>To simplify calculations</a:t>
          </a:r>
          <a:r>
            <a:rPr lang="en-GB" sz="1100" i="1" baseline="0"/>
            <a:t> in the options analysis, the PV of the benefits has been rounded down to the nearest multiple of 5.</a:t>
          </a:r>
          <a:endParaRPr lang="en-GB" sz="1100" i="1"/>
        </a:p>
      </xdr:txBody>
    </xdr:sp>
    <xdr:clientData/>
  </xdr:twoCellAnchor>
  <xdr:twoCellAnchor>
    <xdr:from>
      <xdr:col>3</xdr:col>
      <xdr:colOff>325755</xdr:colOff>
      <xdr:row>20</xdr:row>
      <xdr:rowOff>1905</xdr:rowOff>
    </xdr:from>
    <xdr:to>
      <xdr:col>21</xdr:col>
      <xdr:colOff>135255</xdr:colOff>
      <xdr:row>27</xdr:row>
      <xdr:rowOff>19050</xdr:rowOff>
    </xdr:to>
    <xdr:sp macro="" textlink="">
      <xdr:nvSpPr>
        <xdr:cNvPr id="3" name="TextBox 2">
          <a:extLst>
            <a:ext uri="{FF2B5EF4-FFF2-40B4-BE49-F238E27FC236}">
              <a16:creationId xmlns:a16="http://schemas.microsoft.com/office/drawing/2014/main" id="{464E8EB6-03C8-262E-F88A-2FF662E740BC}"/>
            </a:ext>
          </a:extLst>
        </xdr:cNvPr>
        <xdr:cNvSpPr txBox="1"/>
      </xdr:nvSpPr>
      <xdr:spPr>
        <a:xfrm>
          <a:off x="7088505" y="3716655"/>
          <a:ext cx="10782300" cy="1379220"/>
        </a:xfrm>
        <a:prstGeom prst="rect">
          <a:avLst/>
        </a:prstGeom>
        <a:solidFill>
          <a:srgbClr val="FF8F8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a:t>Costs</a:t>
          </a:r>
        </a:p>
        <a:p>
          <a:r>
            <a:rPr lang="en-GB" sz="1100" b="0" u="none"/>
            <a:t>- The private</a:t>
          </a:r>
          <a:r>
            <a:rPr lang="en-GB" sz="1100" b="0" u="none" baseline="0"/>
            <a:t> costs reflect the direct and indirect costs incurred by UK-based firms for working with the NPL, as well as the associated opportunity costs.</a:t>
          </a:r>
        </a:p>
        <a:p>
          <a:r>
            <a:rPr lang="en-GB" sz="1100" b="0" u="none" baseline="0"/>
            <a:t>- The funding for measurement infrastructure underpins the impacts for the other streams too, i.e., we assume that the same pot of funding generates two different streams of benefits. Therefore, public costs used here are the same as that in the next worksheet "2) Parameters-Measurement Infra"</a:t>
          </a:r>
        </a:p>
        <a:p>
          <a:endParaRPr lang="en-GB" sz="1100" b="0" u="none" baseline="0"/>
        </a:p>
        <a:p>
          <a:r>
            <a:rPr lang="en-GB" sz="1100" b="0" u="none" baseline="0"/>
            <a:t>For full derivation of private costs, refer to King &amp; Olakojo (2023): </a:t>
          </a:r>
          <a:r>
            <a:rPr lang="en-GB" sz="1100" b="0" u="sng" baseline="0">
              <a:solidFill>
                <a:srgbClr val="002060"/>
              </a:solidFill>
            </a:rPr>
            <a:t>https://doi.org/10.47120/npl.IEA15</a:t>
          </a:r>
        </a:p>
        <a:p>
          <a:r>
            <a:rPr lang="en-GB" sz="1100" b="0" i="1" u="none" baseline="0"/>
            <a:t>To simplify calculations in the options analysis, both costs have been rounded up to the nearest multiple of 5.</a:t>
          </a:r>
        </a:p>
        <a:p>
          <a:endParaRPr lang="en-GB" sz="1100" b="0" u="none" baseline="0"/>
        </a:p>
        <a:p>
          <a:endParaRPr lang="en-GB" sz="1100" b="0" u="none" baseline="0"/>
        </a:p>
        <a:p>
          <a:endParaRPr lang="en-GB" sz="1100" b="0" u="none"/>
        </a:p>
      </xdr:txBody>
    </xdr:sp>
    <xdr:clientData/>
  </xdr:twoCellAnchor>
  <xdr:twoCellAnchor>
    <xdr:from>
      <xdr:col>3</xdr:col>
      <xdr:colOff>303241</xdr:colOff>
      <xdr:row>42</xdr:row>
      <xdr:rowOff>54206</xdr:rowOff>
    </xdr:from>
    <xdr:to>
      <xdr:col>21</xdr:col>
      <xdr:colOff>107720</xdr:colOff>
      <xdr:row>45</xdr:row>
      <xdr:rowOff>155171</xdr:rowOff>
    </xdr:to>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2B59CB37-E936-46CF-9CC6-30BF0B1452D7}"/>
                </a:ext>
              </a:extLst>
            </xdr:cNvPr>
            <xdr:cNvSpPr txBox="1"/>
          </xdr:nvSpPr>
          <xdr:spPr>
            <a:xfrm>
              <a:off x="7065991" y="7893281"/>
              <a:ext cx="10777279" cy="986790"/>
            </a:xfrm>
            <a:prstGeom prst="rect">
              <a:avLst/>
            </a:prstGeom>
            <a:solidFill>
              <a:schemeClr val="accent1">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a:t>Leverage Rate</a:t>
              </a:r>
              <a:r>
                <a:rPr lang="en-GB" sz="1400" b="1" u="none"/>
                <a:t> </a:t>
              </a:r>
              <a14:m>
                <m:oMath xmlns:m="http://schemas.openxmlformats.org/officeDocument/2006/math">
                  <m:r>
                    <a:rPr lang="en-GB" sz="1400" b="1" i="0" u="none">
                      <a:latin typeface="Cambria Math" panose="02040503050406030204" pitchFamily="18" charset="0"/>
                    </a:rPr>
                    <m:t>(</m:t>
                  </m:r>
                  <m:r>
                    <a:rPr lang="en-GB" sz="1400" b="1" i="0" u="none">
                      <a:latin typeface="Cambria Math" panose="02040503050406030204" pitchFamily="18" charset="0"/>
                    </a:rPr>
                    <m:t>𝐋𝐞𝐯𝐞𝐫𝐚𝐠𝐞</m:t>
                  </m:r>
                  <m:r>
                    <a:rPr lang="en-GB" sz="1400" b="1" i="0" u="none">
                      <a:latin typeface="Cambria Math" panose="02040503050406030204" pitchFamily="18" charset="0"/>
                    </a:rPr>
                    <m:t> </m:t>
                  </m:r>
                  <m:r>
                    <a:rPr lang="en-GB" sz="1400" b="1" i="0" u="none">
                      <a:latin typeface="Cambria Math" panose="02040503050406030204" pitchFamily="18" charset="0"/>
                    </a:rPr>
                    <m:t>𝐑𝐚𝐭</m:t>
                  </m:r>
                  <m:sSub>
                    <m:sSubPr>
                      <m:ctrlPr>
                        <a:rPr lang="en-GB" sz="1400" b="1" i="1" u="none">
                          <a:latin typeface="Cambria Math" panose="02040503050406030204" pitchFamily="18" charset="0"/>
                        </a:rPr>
                      </m:ctrlPr>
                    </m:sSubPr>
                    <m:e>
                      <m:r>
                        <a:rPr lang="en-GB" sz="1400" b="1" i="0" u="none">
                          <a:latin typeface="Cambria Math" panose="02040503050406030204" pitchFamily="18" charset="0"/>
                        </a:rPr>
                        <m:t>𝐞</m:t>
                      </m:r>
                    </m:e>
                    <m:sub>
                      <m:r>
                        <a:rPr lang="en-GB" sz="1400" b="1" i="1" u="none">
                          <a:latin typeface="Cambria Math" panose="02040503050406030204" pitchFamily="18" charset="0"/>
                        </a:rPr>
                        <m:t>𝒊𝒏𝒏𝒐𝒗𝒂𝒕𝒊𝒐𝒏</m:t>
                      </m:r>
                    </m:sub>
                  </m:sSub>
                  <m:r>
                    <a:rPr lang="en-GB" sz="1400" b="1" i="0" u="none">
                      <a:latin typeface="Cambria Math" panose="02040503050406030204" pitchFamily="18" charset="0"/>
                    </a:rPr>
                    <m:t>)</m:t>
                  </m:r>
                </m:oMath>
              </a14:m>
              <a:endParaRPr lang="en-GB" sz="1400" b="1" i="0" u="sng"/>
            </a:p>
            <a:p>
              <a:r>
                <a:rPr lang="en-GB" sz="1100" b="0" u="none" baseline="0"/>
                <a:t>Leverage Rate can be defined as the amount of Private Spending (Private Costs) that is generated per £1 of NMS Spending (Public Costs) to realise the benefits through this impact stream. For simplicity, we assume that this leverage rate stays constant over the SR-period and is treated as a given parameter across different Options.</a:t>
              </a:r>
            </a:p>
            <a:p>
              <a:endParaRPr lang="en-GB" sz="1100" b="0" u="none" baseline="0"/>
            </a:p>
            <a:p>
              <a:endParaRPr lang="en-GB" sz="1100" b="0" u="none"/>
            </a:p>
          </xdr:txBody>
        </xdr:sp>
      </mc:Choice>
      <mc:Fallback xmlns="">
        <xdr:sp macro="" textlink="">
          <xdr:nvSpPr>
            <xdr:cNvPr id="4" name="TextBox 3">
              <a:extLst>
                <a:ext uri="{FF2B5EF4-FFF2-40B4-BE49-F238E27FC236}">
                  <a16:creationId xmlns:a16="http://schemas.microsoft.com/office/drawing/2014/main" id="{2B59CB37-E936-46CF-9CC6-30BF0B1452D7}"/>
                </a:ext>
              </a:extLst>
            </xdr:cNvPr>
            <xdr:cNvSpPr txBox="1"/>
          </xdr:nvSpPr>
          <xdr:spPr>
            <a:xfrm>
              <a:off x="7065991" y="7893281"/>
              <a:ext cx="10777279" cy="986790"/>
            </a:xfrm>
            <a:prstGeom prst="rect">
              <a:avLst/>
            </a:prstGeom>
            <a:solidFill>
              <a:schemeClr val="accent1">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a:t>Leverage Rate</a:t>
              </a:r>
              <a:r>
                <a:rPr lang="en-GB" sz="1400" b="1" u="none"/>
                <a:t> </a:t>
              </a:r>
              <a:r>
                <a:rPr lang="en-GB" sz="1400" b="1" i="0" u="none">
                  <a:latin typeface="Cambria Math" panose="02040503050406030204" pitchFamily="18" charset="0"/>
                </a:rPr>
                <a:t>(𝐋𝐞𝐯𝐞𝐫𝐚𝐠𝐞 𝐑𝐚𝐭𝐞_𝒊𝒏𝒏𝒐𝒗𝒂𝒕𝒊𝒐𝒏)</a:t>
              </a:r>
              <a:endParaRPr lang="en-GB" sz="1400" b="1" i="0" u="sng"/>
            </a:p>
            <a:p>
              <a:r>
                <a:rPr lang="en-GB" sz="1100" b="0" u="none" baseline="0"/>
                <a:t>Leverage Rate can be defined as the amount of Private Spending (Private Costs) that is generated per £1 of NMS Spending (Public Costs) to realise the benefits through this impact stream. For simplicity, we assume that this leverage rate stays constant over the SR-period and is treated as a given parameter across different Options.</a:t>
              </a:r>
            </a:p>
            <a:p>
              <a:endParaRPr lang="en-GB" sz="1100" b="0" u="none" baseline="0"/>
            </a:p>
            <a:p>
              <a:endParaRPr lang="en-GB" sz="1100" b="0" u="none"/>
            </a:p>
          </xdr:txBody>
        </xdr:sp>
      </mc:Fallback>
    </mc:AlternateContent>
    <xdr:clientData/>
  </xdr:twoCellAnchor>
  <xdr:twoCellAnchor>
    <xdr:from>
      <xdr:col>3</xdr:col>
      <xdr:colOff>315709</xdr:colOff>
      <xdr:row>27</xdr:row>
      <xdr:rowOff>105294</xdr:rowOff>
    </xdr:from>
    <xdr:to>
      <xdr:col>25</xdr:col>
      <xdr:colOff>69793</xdr:colOff>
      <xdr:row>41</xdr:row>
      <xdr:rowOff>167985</xdr:rowOff>
    </xdr:to>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8D2B8968-9FA8-4053-B5F5-A73FF44BD50D}"/>
                </a:ext>
              </a:extLst>
            </xdr:cNvPr>
            <xdr:cNvSpPr txBox="1"/>
          </xdr:nvSpPr>
          <xdr:spPr>
            <a:xfrm>
              <a:off x="7078459" y="5182119"/>
              <a:ext cx="13165284" cy="2643966"/>
            </a:xfrm>
            <a:prstGeom prst="rect">
              <a:avLst/>
            </a:prstGeom>
            <a:solidFill>
              <a:schemeClr val="accent4">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a:t>Net Rates of Return (RoR)</a:t>
              </a:r>
            </a:p>
            <a:p>
              <a:r>
                <a:rPr lang="en-GB" sz="1100" b="0" u="none" baseline="0"/>
                <a:t>We define the following: </a:t>
              </a:r>
            </a:p>
            <a:p>
              <a:pPr/>
              <a14:m>
                <m:oMathPara xmlns:m="http://schemas.openxmlformats.org/officeDocument/2006/math">
                  <m:oMathParaPr>
                    <m:jc m:val="left"/>
                  </m:oMathParaPr>
                  <m:oMath xmlns:m="http://schemas.openxmlformats.org/officeDocument/2006/math">
                    <m:r>
                      <m:rPr>
                        <m:sty m:val="p"/>
                      </m:rPr>
                      <a:rPr lang="en-GB" sz="1100" b="0" i="0" u="none" baseline="0">
                        <a:latin typeface="Cambria Math" panose="02040503050406030204" pitchFamily="18" charset="0"/>
                      </a:rPr>
                      <m:t>Private</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Net</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Benefit</m:t>
                    </m:r>
                    <m:r>
                      <a:rPr lang="en-GB" sz="1100" b="0" i="0" u="none" baseline="0">
                        <a:latin typeface="Cambria Math" panose="02040503050406030204" pitchFamily="18" charset="0"/>
                      </a:rPr>
                      <m:t>=</m:t>
                    </m:r>
                    <m:r>
                      <m:rPr>
                        <m:sty m:val="p"/>
                      </m:rPr>
                      <a:rPr lang="en-GB" sz="1100" b="0" i="0" u="none" baseline="0">
                        <a:latin typeface="Cambria Math" panose="02040503050406030204" pitchFamily="18" charset="0"/>
                      </a:rPr>
                      <m:t>Total</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Social</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Benefit</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Private</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Costs</m:t>
                    </m:r>
                  </m:oMath>
                </m:oMathPara>
              </a14:m>
              <a:endParaRPr lang="en-GB" sz="1100" b="0" i="0" u="none" baseline="0"/>
            </a:p>
            <a:p>
              <a:pPr/>
              <a:br>
                <a:rPr lang="en-GB" sz="1100" b="0" i="0" u="none" baseline="0"/>
              </a:br>
              <a14:m>
                <m:oMathPara xmlns:m="http://schemas.openxmlformats.org/officeDocument/2006/math">
                  <m:oMathParaPr>
                    <m:jc m:val="left"/>
                  </m:oMathParaPr>
                  <m:oMath xmlns:m="http://schemas.openxmlformats.org/officeDocument/2006/math">
                    <m:r>
                      <m:rPr>
                        <m:sty m:val="p"/>
                      </m:rPr>
                      <a:rPr lang="en-GB" sz="1100" b="0" i="0" u="none" baseline="0">
                        <a:latin typeface="Cambria Math" panose="02040503050406030204" pitchFamily="18" charset="0"/>
                      </a:rPr>
                      <m:t>Average</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Private</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RoR</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on</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NMS</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Funding</m:t>
                    </m:r>
                    <m:r>
                      <a:rPr lang="en-GB" sz="1100" b="0" i="0" u="none" baseline="0">
                        <a:latin typeface="Cambria Math" panose="02040503050406030204" pitchFamily="18" charset="0"/>
                      </a:rPr>
                      <m:t>=</m:t>
                    </m:r>
                    <m:f>
                      <m:fPr>
                        <m:ctrlPr>
                          <a:rPr lang="en-GB" sz="1100" b="0" i="1" u="none" baseline="0">
                            <a:latin typeface="Cambria Math" panose="02040503050406030204" pitchFamily="18" charset="0"/>
                          </a:rPr>
                        </m:ctrlPr>
                      </m:fPr>
                      <m:num>
                        <m:r>
                          <m:rPr>
                            <m:sty m:val="p"/>
                          </m:rPr>
                          <a:rPr lang="en-GB" sz="1100" b="0" i="0" baseline="0">
                            <a:solidFill>
                              <a:schemeClr val="dk1"/>
                            </a:solidFill>
                            <a:effectLst/>
                            <a:latin typeface="Cambria Math" panose="02040503050406030204" pitchFamily="18" charset="0"/>
                            <a:ea typeface="+mn-ea"/>
                            <a:cs typeface="+mn-cs"/>
                          </a:rPr>
                          <m:t>Private</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Net</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Benefit</m:t>
                        </m:r>
                      </m:num>
                      <m:den>
                        <m:r>
                          <m:rPr>
                            <m:sty m:val="p"/>
                          </m:rPr>
                          <a:rPr lang="en-GB" sz="1100" b="0" i="0" u="none" baseline="0">
                            <a:latin typeface="Cambria Math" panose="02040503050406030204" pitchFamily="18" charset="0"/>
                          </a:rPr>
                          <m:t>NMS</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funding</m:t>
                        </m:r>
                      </m:den>
                    </m:f>
                  </m:oMath>
                </m:oMathPara>
              </a14:m>
              <a:endParaRPr lang="en-GB" sz="1100" b="0" i="0" u="none" baseline="0"/>
            </a:p>
            <a:p>
              <a:endParaRPr lang="en-GB" sz="1100" b="0" i="0" u="none" baseline="0"/>
            </a:p>
            <a:p>
              <a:r>
                <a:rPr lang="en-GB" sz="1100" b="0" i="0" u="sng" baseline="0"/>
                <a:t>Relationship between Average RoR and Marginal RoR:</a:t>
              </a:r>
              <a:r>
                <a:rPr lang="en-GB" sz="1100" b="0" i="0" u="none" baseline="0"/>
                <a:t> </a:t>
              </a:r>
              <a:r>
                <a:rPr lang="en-GB" sz="1100" b="0" i="0">
                  <a:solidFill>
                    <a:schemeClr val="dk1"/>
                  </a:solidFill>
                  <a:effectLst/>
                  <a:latin typeface="+mn-lt"/>
                  <a:ea typeface="+mn-ea"/>
                  <a:cs typeface="+mn-cs"/>
                </a:rPr>
                <a:t>The average rate of return relates to the effect of scrapping the entire NMS programme. It gives us an estimate of the benefits attributable to the whole of the NMS. The marginal rate of return relates to the effect of cutting a fraction of to the NMS funding for development projects. We assume here that the cut applies to funding for development of new</a:t>
              </a:r>
              <a:r>
                <a:rPr lang="en-GB" sz="1100" b="0" i="0" baseline="0">
                  <a:solidFill>
                    <a:schemeClr val="dk1"/>
                  </a:solidFill>
                  <a:effectLst/>
                  <a:latin typeface="+mn-lt"/>
                  <a:ea typeface="+mn-ea"/>
                  <a:cs typeface="+mn-cs"/>
                </a:rPr>
                <a:t> </a:t>
              </a:r>
              <a:r>
                <a:rPr lang="en-GB" sz="1100" b="0" i="0">
                  <a:solidFill>
                    <a:schemeClr val="dk1"/>
                  </a:solidFill>
                  <a:effectLst/>
                  <a:latin typeface="+mn-lt"/>
                  <a:ea typeface="+mn-ea"/>
                  <a:cs typeface="+mn-cs"/>
                </a:rPr>
                <a:t>innovation benefits but not the maintenance of existing ones, which will remain safeguarded. If maintenance takes a cut, we default to the average cut scenario. If the NMS were to be scrapped entirely, there would be an instant effect on the economy. Whereas, if funding for the NMS were reduced, it would take some years for the effect to filter through the economy. Consequently, marginal effect of a cut is less than the corresponding average effect of the cut due to social rate of time preference (SRTP) . The value of the investment in the R&amp;D projects conducted by the NMS labs (to build and maintain their capabilities) is assumed to depreciate at a rate of 15% per year; which is the same as the depreciation rate used for private sector investments in R&amp;D (Frontier Economics, 2023). Assuming that it takes 6 years for the effect to filter through the economy (Frontier Economics, 2024) and using the discount rate of 3.5% (HMT’s Green Book),</a:t>
              </a:r>
              <a:r>
                <a:rPr lang="en-GB" sz="1100" b="0" i="0" baseline="0">
                  <a:solidFill>
                    <a:schemeClr val="dk1"/>
                  </a:solidFill>
                  <a:effectLst/>
                  <a:latin typeface="+mn-lt"/>
                  <a:ea typeface="+mn-ea"/>
                  <a:cs typeface="+mn-cs"/>
                </a:rPr>
                <a:t> we</a:t>
              </a:r>
              <a:r>
                <a:rPr lang="en-GB" sz="1100" b="0" i="0">
                  <a:solidFill>
                    <a:schemeClr val="dk1"/>
                  </a:solidFill>
                  <a:effectLst/>
                  <a:latin typeface="+mn-lt"/>
                  <a:ea typeface="+mn-ea"/>
                  <a:cs typeface="+mn-cs"/>
                </a:rPr>
                <a:t> arrive at the result that marginal private return is 66% of the corresponding average private return</a:t>
              </a:r>
              <a:r>
                <a:rPr lang="en-GB" sz="1100" b="0" i="0" baseline="0">
                  <a:solidFill>
                    <a:schemeClr val="dk1"/>
                  </a:solidFill>
                  <a:effectLst/>
                  <a:latin typeface="+mn-lt"/>
                  <a:ea typeface="+mn-ea"/>
                  <a:cs typeface="+mn-cs"/>
                </a:rPr>
                <a:t>. For full derivation, refer to Section 32.4 of King &amp; Nayak (2025): </a:t>
              </a:r>
              <a:r>
                <a:rPr lang="en-GB" sz="1100" b="0" i="0" u="sng" baseline="0">
                  <a:solidFill>
                    <a:srgbClr val="002060"/>
                  </a:solidFill>
                  <a:effectLst/>
                  <a:latin typeface="+mn-lt"/>
                  <a:ea typeface="+mn-ea"/>
                  <a:cs typeface="+mn-cs"/>
                </a:rPr>
                <a:t>https://doi.org/10.47120/npl.IEA27</a:t>
              </a:r>
              <a:r>
                <a:rPr lang="en-GB" sz="1100" b="0" i="0" u="none" baseline="0">
                  <a:solidFill>
                    <a:schemeClr val="tx1"/>
                  </a:solidFill>
                  <a:effectLst/>
                  <a:latin typeface="+mn-lt"/>
                  <a:ea typeface="+mn-ea"/>
                  <a:cs typeface="+mn-cs"/>
                </a:rPr>
                <a:t>.</a:t>
              </a:r>
              <a:endParaRPr lang="en-GB" sz="1100" b="0" i="0" u="none">
                <a:solidFill>
                  <a:schemeClr val="tx1"/>
                </a:solidFill>
                <a:effectLst/>
                <a:latin typeface="+mn-lt"/>
                <a:ea typeface="+mn-ea"/>
                <a:cs typeface="+mn-cs"/>
              </a:endParaRPr>
            </a:p>
            <a:p>
              <a:endParaRPr lang="en-GB" sz="1100" b="0" i="0" u="sng" baseline="0">
                <a:solidFill>
                  <a:srgbClr val="002060"/>
                </a:solidFill>
              </a:endParaRPr>
            </a:p>
            <a:p>
              <a:endParaRPr lang="en-GB" sz="1100" b="0" i="0" u="none" baseline="0"/>
            </a:p>
            <a:p>
              <a:endParaRPr lang="en-GB" sz="1100" b="0" u="none" baseline="0"/>
            </a:p>
            <a:p>
              <a:endParaRPr lang="en-GB" sz="1100" b="0" u="none"/>
            </a:p>
          </xdr:txBody>
        </xdr:sp>
      </mc:Choice>
      <mc:Fallback xmlns="">
        <xdr:sp macro="" textlink="">
          <xdr:nvSpPr>
            <xdr:cNvPr id="5" name="TextBox 4">
              <a:extLst>
                <a:ext uri="{FF2B5EF4-FFF2-40B4-BE49-F238E27FC236}">
                  <a16:creationId xmlns:a16="http://schemas.microsoft.com/office/drawing/2014/main" id="{8D2B8968-9FA8-4053-B5F5-A73FF44BD50D}"/>
                </a:ext>
              </a:extLst>
            </xdr:cNvPr>
            <xdr:cNvSpPr txBox="1"/>
          </xdr:nvSpPr>
          <xdr:spPr>
            <a:xfrm>
              <a:off x="7078459" y="5182119"/>
              <a:ext cx="13165284" cy="2643966"/>
            </a:xfrm>
            <a:prstGeom prst="rect">
              <a:avLst/>
            </a:prstGeom>
            <a:solidFill>
              <a:schemeClr val="accent4">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a:t>Net Rates of Return (RoR)</a:t>
              </a:r>
            </a:p>
            <a:p>
              <a:r>
                <a:rPr lang="en-GB" sz="1100" b="0" u="none" baseline="0"/>
                <a:t>We define the following: </a:t>
              </a:r>
            </a:p>
            <a:p>
              <a:pPr/>
              <a:r>
                <a:rPr lang="en-GB" sz="1100" b="0" i="0" u="none" baseline="0">
                  <a:latin typeface="Cambria Math" panose="02040503050406030204" pitchFamily="18" charset="0"/>
                </a:rPr>
                <a:t>Private Net Benefit=Total Social Benefit −Private Costs</a:t>
              </a:r>
              <a:endParaRPr lang="en-GB" sz="1100" b="0" i="0" u="none" baseline="0"/>
            </a:p>
            <a:p>
              <a:pPr/>
              <a:br>
                <a:rPr lang="en-GB" sz="1100" b="0" i="0" u="none" baseline="0"/>
              </a:br>
              <a:r>
                <a:rPr lang="en-GB" sz="1100" b="0" i="0" u="none" baseline="0">
                  <a:latin typeface="Cambria Math" panose="02040503050406030204" pitchFamily="18" charset="0"/>
                </a:rPr>
                <a:t>Average Private RoR on NMS Funding=(</a:t>
              </a:r>
              <a:r>
                <a:rPr lang="en-GB" sz="1100" b="0" i="0" baseline="0">
                  <a:solidFill>
                    <a:schemeClr val="dk1"/>
                  </a:solidFill>
                  <a:effectLst/>
                  <a:latin typeface="Cambria Math" panose="02040503050406030204" pitchFamily="18" charset="0"/>
                  <a:ea typeface="+mn-ea"/>
                  <a:cs typeface="+mn-cs"/>
                </a:rPr>
                <a:t>Private Net Benefit</a:t>
              </a:r>
              <a:r>
                <a:rPr lang="en-GB" sz="1100" b="0" i="0" u="none" baseline="0">
                  <a:solidFill>
                    <a:schemeClr val="dk1"/>
                  </a:solidFill>
                  <a:effectLst/>
                  <a:latin typeface="Cambria Math" panose="02040503050406030204" pitchFamily="18" charset="0"/>
                  <a:ea typeface="+mn-ea"/>
                  <a:cs typeface="+mn-cs"/>
                </a:rPr>
                <a:t>)/(</a:t>
              </a:r>
              <a:r>
                <a:rPr lang="en-GB" sz="1100" b="0" i="0" u="none" baseline="0">
                  <a:latin typeface="Cambria Math" panose="02040503050406030204" pitchFamily="18" charset="0"/>
                </a:rPr>
                <a:t>NMS funding)</a:t>
              </a:r>
              <a:endParaRPr lang="en-GB" sz="1100" b="0" i="0" u="none" baseline="0"/>
            </a:p>
            <a:p>
              <a:endParaRPr lang="en-GB" sz="1100" b="0" i="0" u="none" baseline="0"/>
            </a:p>
            <a:p>
              <a:r>
                <a:rPr lang="en-GB" sz="1100" b="0" i="0" u="sng" baseline="0"/>
                <a:t>Relationship between Average RoR and Marginal RoR:</a:t>
              </a:r>
              <a:r>
                <a:rPr lang="en-GB" sz="1100" b="0" i="0" u="none" baseline="0"/>
                <a:t> </a:t>
              </a:r>
              <a:r>
                <a:rPr lang="en-GB" sz="1100" b="0" i="0">
                  <a:solidFill>
                    <a:schemeClr val="dk1"/>
                  </a:solidFill>
                  <a:effectLst/>
                  <a:latin typeface="+mn-lt"/>
                  <a:ea typeface="+mn-ea"/>
                  <a:cs typeface="+mn-cs"/>
                </a:rPr>
                <a:t>The average rate of return relates to the effect of scrapping the entire NMS programme. It gives us an estimate of the benefits attributable to the whole of the NMS. The marginal rate of return relates to the effect of cutting a fraction of to the NMS funding for development projects. We assume here that the cut applies to funding for development of new</a:t>
              </a:r>
              <a:r>
                <a:rPr lang="en-GB" sz="1100" b="0" i="0" baseline="0">
                  <a:solidFill>
                    <a:schemeClr val="dk1"/>
                  </a:solidFill>
                  <a:effectLst/>
                  <a:latin typeface="+mn-lt"/>
                  <a:ea typeface="+mn-ea"/>
                  <a:cs typeface="+mn-cs"/>
                </a:rPr>
                <a:t> </a:t>
              </a:r>
              <a:r>
                <a:rPr lang="en-GB" sz="1100" b="0" i="0">
                  <a:solidFill>
                    <a:schemeClr val="dk1"/>
                  </a:solidFill>
                  <a:effectLst/>
                  <a:latin typeface="+mn-lt"/>
                  <a:ea typeface="+mn-ea"/>
                  <a:cs typeface="+mn-cs"/>
                </a:rPr>
                <a:t>innovation benefits but not the maintenance of existing ones, which will remain safeguarded. If maintenance takes a cut, we default to the average cut scenario. If the NMS were to be scrapped entirely, there would be an instant effect on the economy. Whereas, if funding for the NMS were reduced, it would take some years for the effect to filter through the economy. Consequently, marginal effect of a cut is less than the corresponding average effect of the cut due to social rate of time preference (SRTP) . The value of the investment in the R&amp;D projects conducted by the NMS labs (to build and maintain their capabilities) is assumed to depreciate at a rate of 15% per year; which is the same as the depreciation rate used for private sector investments in R&amp;D (Frontier Economics, 2023). Assuming that it takes 6 years for the effect to filter through the economy (Frontier Economics, 2024) and using the discount rate of 3.5% (HMT’s Green Book),</a:t>
              </a:r>
              <a:r>
                <a:rPr lang="en-GB" sz="1100" b="0" i="0" baseline="0">
                  <a:solidFill>
                    <a:schemeClr val="dk1"/>
                  </a:solidFill>
                  <a:effectLst/>
                  <a:latin typeface="+mn-lt"/>
                  <a:ea typeface="+mn-ea"/>
                  <a:cs typeface="+mn-cs"/>
                </a:rPr>
                <a:t> we</a:t>
              </a:r>
              <a:r>
                <a:rPr lang="en-GB" sz="1100" b="0" i="0">
                  <a:solidFill>
                    <a:schemeClr val="dk1"/>
                  </a:solidFill>
                  <a:effectLst/>
                  <a:latin typeface="+mn-lt"/>
                  <a:ea typeface="+mn-ea"/>
                  <a:cs typeface="+mn-cs"/>
                </a:rPr>
                <a:t> arrive at the result that marginal private return is 66% of the corresponding average private return</a:t>
              </a:r>
              <a:r>
                <a:rPr lang="en-GB" sz="1100" b="0" i="0" baseline="0">
                  <a:solidFill>
                    <a:schemeClr val="dk1"/>
                  </a:solidFill>
                  <a:effectLst/>
                  <a:latin typeface="+mn-lt"/>
                  <a:ea typeface="+mn-ea"/>
                  <a:cs typeface="+mn-cs"/>
                </a:rPr>
                <a:t>. For full derivation, refer to Section 32.4 of King &amp; Nayak (2025): </a:t>
              </a:r>
              <a:r>
                <a:rPr lang="en-GB" sz="1100" b="0" i="0" u="sng" baseline="0">
                  <a:solidFill>
                    <a:srgbClr val="002060"/>
                  </a:solidFill>
                  <a:effectLst/>
                  <a:latin typeface="+mn-lt"/>
                  <a:ea typeface="+mn-ea"/>
                  <a:cs typeface="+mn-cs"/>
                </a:rPr>
                <a:t>https://doi.org/10.47120/npl.IEA27</a:t>
              </a:r>
              <a:r>
                <a:rPr lang="en-GB" sz="1100" b="0" i="0" u="none" baseline="0">
                  <a:solidFill>
                    <a:schemeClr val="tx1"/>
                  </a:solidFill>
                  <a:effectLst/>
                  <a:latin typeface="+mn-lt"/>
                  <a:ea typeface="+mn-ea"/>
                  <a:cs typeface="+mn-cs"/>
                </a:rPr>
                <a:t>.</a:t>
              </a:r>
              <a:endParaRPr lang="en-GB" sz="1100" b="0" i="0" u="none">
                <a:solidFill>
                  <a:schemeClr val="tx1"/>
                </a:solidFill>
                <a:effectLst/>
                <a:latin typeface="+mn-lt"/>
                <a:ea typeface="+mn-ea"/>
                <a:cs typeface="+mn-cs"/>
              </a:endParaRPr>
            </a:p>
            <a:p>
              <a:endParaRPr lang="en-GB" sz="1100" b="0" i="0" u="sng" baseline="0">
                <a:solidFill>
                  <a:srgbClr val="002060"/>
                </a:solidFill>
              </a:endParaRPr>
            </a:p>
            <a:p>
              <a:endParaRPr lang="en-GB" sz="1100" b="0" i="0" u="none" baseline="0"/>
            </a:p>
            <a:p>
              <a:endParaRPr lang="en-GB" sz="1100" b="0" u="none" baseline="0"/>
            </a:p>
            <a:p>
              <a:endParaRPr lang="en-GB" sz="1100" b="0" u="none"/>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3</xdr:col>
      <xdr:colOff>447675</xdr:colOff>
      <xdr:row>47</xdr:row>
      <xdr:rowOff>43815</xdr:rowOff>
    </xdr:from>
    <xdr:to>
      <xdr:col>21</xdr:col>
      <xdr:colOff>257175</xdr:colOff>
      <xdr:row>50</xdr:row>
      <xdr:rowOff>11430</xdr:rowOff>
    </xdr:to>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8AA5C276-801E-4C92-B8BB-EA4D921C6B2A}"/>
                </a:ext>
              </a:extLst>
            </xdr:cNvPr>
            <xdr:cNvSpPr txBox="1"/>
          </xdr:nvSpPr>
          <xdr:spPr>
            <a:xfrm>
              <a:off x="7031355" y="6558915"/>
              <a:ext cx="10782300" cy="1011555"/>
            </a:xfrm>
            <a:prstGeom prst="rect">
              <a:avLst/>
            </a:prstGeom>
            <a:solidFill>
              <a:schemeClr val="accent1">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a:t>Leverage Rate</a:t>
              </a:r>
              <a:r>
                <a:rPr lang="en-GB" sz="1400" b="1" u="none" baseline="0"/>
                <a:t> </a:t>
              </a:r>
              <a:r>
                <a:rPr lang="en-GB" sz="1400" b="1" u="sng"/>
                <a:t>(</a:t>
              </a:r>
              <a14:m>
                <m:oMath xmlns:m="http://schemas.openxmlformats.org/officeDocument/2006/math">
                  <m:r>
                    <a:rPr lang="en-GB" sz="1400" b="1" i="0" u="none">
                      <a:latin typeface="Cambria Math" panose="02040503050406030204" pitchFamily="18" charset="0"/>
                    </a:rPr>
                    <m:t>𝐋𝐞𝐯𝐞𝐫𝐚𝐠𝐞</m:t>
                  </m:r>
                  <m:r>
                    <a:rPr lang="en-GB" sz="1400" b="1" i="0" u="none">
                      <a:latin typeface="Cambria Math" panose="02040503050406030204" pitchFamily="18" charset="0"/>
                    </a:rPr>
                    <m:t> </m:t>
                  </m:r>
                  <m:r>
                    <a:rPr lang="en-GB" sz="1400" b="1" i="0" u="none">
                      <a:latin typeface="Cambria Math" panose="02040503050406030204" pitchFamily="18" charset="0"/>
                    </a:rPr>
                    <m:t>𝐑𝐚𝐭</m:t>
                  </m:r>
                  <m:sSub>
                    <m:sSubPr>
                      <m:ctrlPr>
                        <a:rPr lang="en-GB" sz="1400" b="1" i="1" u="none">
                          <a:latin typeface="Cambria Math" panose="02040503050406030204" pitchFamily="18" charset="0"/>
                        </a:rPr>
                      </m:ctrlPr>
                    </m:sSubPr>
                    <m:e>
                      <m:r>
                        <a:rPr lang="en-GB" sz="1400" b="1" i="0" u="none">
                          <a:latin typeface="Cambria Math" panose="02040503050406030204" pitchFamily="18" charset="0"/>
                        </a:rPr>
                        <m:t>𝐞</m:t>
                      </m:r>
                    </m:e>
                    <m:sub>
                      <m:r>
                        <a:rPr lang="en-GB" sz="1400" b="1" i="1" u="none">
                          <a:latin typeface="Cambria Math" panose="02040503050406030204" pitchFamily="18" charset="0"/>
                        </a:rPr>
                        <m:t>𝒎𝒊</m:t>
                      </m:r>
                    </m:sub>
                  </m:sSub>
                </m:oMath>
              </a14:m>
              <a:r>
                <a:rPr lang="en-GB" sz="1400" b="1" i="0" u="none"/>
                <a:t>):</a:t>
              </a:r>
            </a:p>
            <a:p>
              <a:r>
                <a:rPr lang="en-GB" sz="1100" b="0" u="none" baseline="0"/>
                <a:t>Leverage Rate can be defined as the amount of Private Spending (Private Costs) that is generated per £1 of NMS Spending (Public Costs) to realise the benefits through this impact stream. For simplicity, we assume that this leverage rate stays constant over the SR-period and is treated as a given parameter across different Options. </a:t>
              </a:r>
            </a:p>
            <a:p>
              <a:endParaRPr lang="en-GB" sz="1100" b="0" u="none" baseline="0"/>
            </a:p>
            <a:p>
              <a:endParaRPr lang="en-GB" sz="1100" b="0" u="none"/>
            </a:p>
          </xdr:txBody>
        </xdr:sp>
      </mc:Choice>
      <mc:Fallback xmlns="">
        <xdr:sp macro="" textlink="">
          <xdr:nvSpPr>
            <xdr:cNvPr id="3" name="TextBox 2">
              <a:extLst>
                <a:ext uri="{FF2B5EF4-FFF2-40B4-BE49-F238E27FC236}">
                  <a16:creationId xmlns:a16="http://schemas.microsoft.com/office/drawing/2014/main" id="{8AA5C276-801E-4C92-B8BB-EA4D921C6B2A}"/>
                </a:ext>
              </a:extLst>
            </xdr:cNvPr>
            <xdr:cNvSpPr txBox="1"/>
          </xdr:nvSpPr>
          <xdr:spPr>
            <a:xfrm>
              <a:off x="7031355" y="6558915"/>
              <a:ext cx="10782300" cy="1011555"/>
            </a:xfrm>
            <a:prstGeom prst="rect">
              <a:avLst/>
            </a:prstGeom>
            <a:solidFill>
              <a:schemeClr val="accent1">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a:t>Leverage Rate</a:t>
              </a:r>
              <a:r>
                <a:rPr lang="en-GB" sz="1400" b="1" u="none" baseline="0"/>
                <a:t> </a:t>
              </a:r>
              <a:r>
                <a:rPr lang="en-GB" sz="1400" b="1" u="sng"/>
                <a:t>(</a:t>
              </a:r>
              <a:r>
                <a:rPr lang="en-GB" sz="1400" b="1" i="0" u="none">
                  <a:latin typeface="Cambria Math" panose="02040503050406030204" pitchFamily="18" charset="0"/>
                </a:rPr>
                <a:t>𝐋𝐞𝐯𝐞𝐫𝐚𝐠𝐞 𝐑𝐚𝐭𝐞_𝒎𝒊</a:t>
              </a:r>
              <a:r>
                <a:rPr lang="en-GB" sz="1400" b="1" i="0" u="none"/>
                <a:t>):</a:t>
              </a:r>
            </a:p>
            <a:p>
              <a:r>
                <a:rPr lang="en-GB" sz="1100" b="0" u="none" baseline="0"/>
                <a:t>Leverage Rate can be defined as the amount of Private Spending (Private Costs) that is generated per £1 of NMS Spending (Public Costs) to realise the benefits through this impact stream. For simplicity, we assume that this leverage rate stays constant over the SR-period and is treated as a given parameter across different Options. </a:t>
              </a:r>
            </a:p>
            <a:p>
              <a:endParaRPr lang="en-GB" sz="1100" b="0" u="none" baseline="0"/>
            </a:p>
            <a:p>
              <a:endParaRPr lang="en-GB" sz="1100" b="0" u="none"/>
            </a:p>
          </xdr:txBody>
        </xdr:sp>
      </mc:Fallback>
    </mc:AlternateContent>
    <xdr:clientData/>
  </xdr:twoCellAnchor>
  <xdr:twoCellAnchor>
    <xdr:from>
      <xdr:col>3</xdr:col>
      <xdr:colOff>457201</xdr:colOff>
      <xdr:row>30</xdr:row>
      <xdr:rowOff>41910</xdr:rowOff>
    </xdr:from>
    <xdr:to>
      <xdr:col>21</xdr:col>
      <xdr:colOff>289560</xdr:colOff>
      <xdr:row>46</xdr:row>
      <xdr:rowOff>22859</xdr:rowOff>
    </xdr:to>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A76293C2-791D-4AC0-8BB9-2031F331AB48}"/>
                </a:ext>
              </a:extLst>
            </xdr:cNvPr>
            <xdr:cNvSpPr txBox="1"/>
          </xdr:nvSpPr>
          <xdr:spPr>
            <a:xfrm>
              <a:off x="7223761" y="5711190"/>
              <a:ext cx="10805159" cy="2952749"/>
            </a:xfrm>
            <a:prstGeom prst="rect">
              <a:avLst/>
            </a:prstGeom>
            <a:solidFill>
              <a:schemeClr val="accent4">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a:t>Net Rates of Return (RoR)</a:t>
              </a:r>
            </a:p>
            <a:p>
              <a:r>
                <a:rPr lang="en-GB" sz="1100" b="0" u="none" baseline="0"/>
                <a:t>We define the following: </a:t>
              </a:r>
            </a:p>
            <a:p>
              <a:pPr/>
              <a14:m>
                <m:oMathPara xmlns:m="http://schemas.openxmlformats.org/officeDocument/2006/math">
                  <m:oMathParaPr>
                    <m:jc m:val="left"/>
                  </m:oMathParaPr>
                  <m:oMath xmlns:m="http://schemas.openxmlformats.org/officeDocument/2006/math">
                    <m:r>
                      <m:rPr>
                        <m:sty m:val="p"/>
                      </m:rPr>
                      <a:rPr lang="en-GB" sz="1100" b="0" i="0" u="none" baseline="0">
                        <a:latin typeface="Cambria Math" panose="02040503050406030204" pitchFamily="18" charset="0"/>
                      </a:rPr>
                      <m:t>Private</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Net</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Benefit</m:t>
                    </m:r>
                    <m:r>
                      <a:rPr lang="en-GB" sz="1100" b="0" i="0" u="none" baseline="0">
                        <a:latin typeface="Cambria Math" panose="02040503050406030204" pitchFamily="18" charset="0"/>
                      </a:rPr>
                      <m:t>=</m:t>
                    </m:r>
                    <m:r>
                      <m:rPr>
                        <m:sty m:val="p"/>
                      </m:rPr>
                      <a:rPr lang="en-GB" sz="1100" b="0" i="0" u="none" baseline="0">
                        <a:latin typeface="Cambria Math" panose="02040503050406030204" pitchFamily="18" charset="0"/>
                      </a:rPr>
                      <m:t>Total</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Social</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Benefit</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Private</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Costs</m:t>
                    </m:r>
                  </m:oMath>
                </m:oMathPara>
              </a14:m>
              <a:endParaRPr lang="en-GB" sz="1100" b="0" i="0" u="none" baseline="0"/>
            </a:p>
            <a:p>
              <a:pPr/>
              <a:br>
                <a:rPr lang="en-GB" sz="1100" b="0" i="0" u="none" baseline="0"/>
              </a:br>
              <a14:m>
                <m:oMathPara xmlns:m="http://schemas.openxmlformats.org/officeDocument/2006/math">
                  <m:oMathParaPr>
                    <m:jc m:val="left"/>
                  </m:oMathParaPr>
                  <m:oMath xmlns:m="http://schemas.openxmlformats.org/officeDocument/2006/math">
                    <m:r>
                      <m:rPr>
                        <m:sty m:val="p"/>
                      </m:rPr>
                      <a:rPr lang="en-GB" sz="1100" b="0" i="0" u="none" baseline="0">
                        <a:latin typeface="Cambria Math" panose="02040503050406030204" pitchFamily="18" charset="0"/>
                      </a:rPr>
                      <m:t>Average</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Private</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RoR</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on</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NMS</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Funding</m:t>
                    </m:r>
                    <m:r>
                      <a:rPr lang="en-GB" sz="1100" b="0" i="0" u="none" baseline="0">
                        <a:latin typeface="Cambria Math" panose="02040503050406030204" pitchFamily="18" charset="0"/>
                      </a:rPr>
                      <m:t>=</m:t>
                    </m:r>
                    <m:f>
                      <m:fPr>
                        <m:ctrlPr>
                          <a:rPr lang="en-GB" sz="1100" b="0" i="1" u="none" baseline="0">
                            <a:latin typeface="Cambria Math" panose="02040503050406030204" pitchFamily="18" charset="0"/>
                          </a:rPr>
                        </m:ctrlPr>
                      </m:fPr>
                      <m:num>
                        <m:r>
                          <m:rPr>
                            <m:sty m:val="p"/>
                          </m:rPr>
                          <a:rPr lang="en-GB" sz="1100" b="0" i="0" baseline="0">
                            <a:solidFill>
                              <a:schemeClr val="dk1"/>
                            </a:solidFill>
                            <a:effectLst/>
                            <a:latin typeface="Cambria Math" panose="02040503050406030204" pitchFamily="18" charset="0"/>
                            <a:ea typeface="+mn-ea"/>
                            <a:cs typeface="+mn-cs"/>
                          </a:rPr>
                          <m:t>Private</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Net</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Benefit</m:t>
                        </m:r>
                      </m:num>
                      <m:den>
                        <m:r>
                          <m:rPr>
                            <m:sty m:val="p"/>
                          </m:rPr>
                          <a:rPr lang="en-GB" sz="1100" b="0" i="0" u="none" baseline="0">
                            <a:latin typeface="Cambria Math" panose="02040503050406030204" pitchFamily="18" charset="0"/>
                          </a:rPr>
                          <m:t>NMS</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funding</m:t>
                        </m:r>
                      </m:den>
                    </m:f>
                  </m:oMath>
                </m:oMathPara>
              </a14:m>
              <a:endParaRPr lang="en-GB" sz="1100" b="0" i="0" u="none" baseline="0"/>
            </a:p>
            <a:p>
              <a:endParaRPr lang="en-GB" sz="1100" b="0" i="0" u="none" baseline="0"/>
            </a:p>
            <a:p>
              <a:r>
                <a:rPr lang="en-GB" sz="1100" b="0" i="0" u="sng" baseline="0"/>
                <a:t>Relationship between Average RoR and Marginal RoR:</a:t>
              </a:r>
              <a:r>
                <a:rPr lang="en-GB" sz="1100" b="0" i="0" u="none" baseline="0"/>
                <a:t> </a:t>
              </a:r>
              <a:r>
                <a:rPr lang="en-GB" sz="1100" b="0" i="0">
                  <a:solidFill>
                    <a:schemeClr val="dk1"/>
                  </a:solidFill>
                  <a:effectLst/>
                  <a:latin typeface="+mn-lt"/>
                  <a:ea typeface="+mn-ea"/>
                  <a:cs typeface="+mn-cs"/>
                </a:rPr>
                <a:t>The average rate of return relates to the effect of scrapping the entire NMS programme. It gives us an estimate of the benefits attributable to the whole of the NMS. The marginal rate of return relates to the effect of cutting a fraction of to the NMS funding for development projects. We assume here that the cut applies to funding for development of the</a:t>
              </a:r>
              <a:r>
                <a:rPr lang="en-GB" sz="1100" b="0" i="0" baseline="0">
                  <a:solidFill>
                    <a:schemeClr val="dk1"/>
                  </a:solidFill>
                  <a:effectLst/>
                  <a:latin typeface="+mn-lt"/>
                  <a:ea typeface="+mn-ea"/>
                  <a:cs typeface="+mn-cs"/>
                </a:rPr>
                <a:t> </a:t>
              </a:r>
              <a:r>
                <a:rPr lang="en-GB" sz="1100" b="0" i="0">
                  <a:solidFill>
                    <a:schemeClr val="dk1"/>
                  </a:solidFill>
                  <a:effectLst/>
                  <a:latin typeface="+mn-lt"/>
                  <a:ea typeface="+mn-ea"/>
                  <a:cs typeface="+mn-cs"/>
                </a:rPr>
                <a:t>measurement infrastructure but not the maintenance of it, which will remain safeguarded. If maintenance takes a cut, we default to the average cut scenario. If the NMS were to be scrapped entirely, there would be an instant effect on the economy. Whereas, if funding for the NMS were reduced, it would take some years for the effect to filter through the economy. Consequently, marginal effect of a cut is less than the corresponding average effect of the cut due to social rate of time preference (SRTP) . The value of the investment in the R&amp;D projects conducted by the NMS labs (to build and maintain their capabilities) is assumed to depreciate at a rate of 15% per year; which is the same as the depreciation rate used for private sector investments in R&amp;D (Frontier Economics, 2023). Assuming that it takes 6 years for the effect to filter through the economy (Frontier Economics, 2024) and using the discount rate of 3.5% (HMT’s Green Book),</a:t>
              </a:r>
              <a:r>
                <a:rPr lang="en-GB" sz="1100" b="0" i="0" baseline="0">
                  <a:solidFill>
                    <a:schemeClr val="dk1"/>
                  </a:solidFill>
                  <a:effectLst/>
                  <a:latin typeface="+mn-lt"/>
                  <a:ea typeface="+mn-ea"/>
                  <a:cs typeface="+mn-cs"/>
                </a:rPr>
                <a:t> we</a:t>
              </a:r>
              <a:r>
                <a:rPr lang="en-GB" sz="1100" b="0" i="0">
                  <a:solidFill>
                    <a:schemeClr val="dk1"/>
                  </a:solidFill>
                  <a:effectLst/>
                  <a:latin typeface="+mn-lt"/>
                  <a:ea typeface="+mn-ea"/>
                  <a:cs typeface="+mn-cs"/>
                </a:rPr>
                <a:t> arrive at the result that marginal private return is 66% of the corresponding average private return</a:t>
              </a:r>
              <a:r>
                <a:rPr lang="en-GB" sz="1100" b="0" i="0" baseline="0">
                  <a:solidFill>
                    <a:schemeClr val="dk1"/>
                  </a:solidFill>
                  <a:effectLst/>
                  <a:latin typeface="+mn-lt"/>
                  <a:ea typeface="+mn-ea"/>
                  <a:cs typeface="+mn-cs"/>
                </a:rPr>
                <a:t>. For full derivation, refer to Section 32.4 of King &amp; Nayak (2025): </a:t>
              </a:r>
              <a:r>
                <a:rPr lang="en-GB" sz="1100" b="0" i="0" u="sng" baseline="0">
                  <a:solidFill>
                    <a:srgbClr val="002060"/>
                  </a:solidFill>
                  <a:effectLst/>
                  <a:latin typeface="+mn-lt"/>
                  <a:ea typeface="+mn-ea"/>
                  <a:cs typeface="+mn-cs"/>
                </a:rPr>
                <a:t>https://doi.org/10.47120/npl.IEA27</a:t>
              </a:r>
              <a:r>
                <a:rPr lang="en-GB" sz="1100" b="0" i="0" baseline="0">
                  <a:solidFill>
                    <a:schemeClr val="dk1"/>
                  </a:solidFill>
                  <a:effectLst/>
                  <a:latin typeface="+mn-lt"/>
                  <a:ea typeface="+mn-ea"/>
                  <a:cs typeface="+mn-cs"/>
                </a:rPr>
                <a:t>.</a:t>
              </a:r>
              <a:endParaRPr lang="en-GB" sz="1100" b="0" i="0">
                <a:solidFill>
                  <a:schemeClr val="dk1"/>
                </a:solidFill>
                <a:effectLst/>
                <a:latin typeface="+mn-lt"/>
                <a:ea typeface="+mn-ea"/>
                <a:cs typeface="+mn-cs"/>
              </a:endParaRPr>
            </a:p>
            <a:p>
              <a:endParaRPr lang="en-GB" sz="1100" b="0" i="0" u="sng" baseline="0"/>
            </a:p>
            <a:p>
              <a:endParaRPr lang="en-GB" sz="1100" b="0" i="0" u="none" baseline="0"/>
            </a:p>
            <a:p>
              <a:endParaRPr lang="en-GB" sz="1100" b="0" u="none" baseline="0"/>
            </a:p>
            <a:p>
              <a:endParaRPr lang="en-GB" sz="1100" b="0" u="none"/>
            </a:p>
          </xdr:txBody>
        </xdr:sp>
      </mc:Choice>
      <mc:Fallback xmlns="">
        <xdr:sp macro="" textlink="">
          <xdr:nvSpPr>
            <xdr:cNvPr id="5" name="TextBox 4">
              <a:extLst>
                <a:ext uri="{FF2B5EF4-FFF2-40B4-BE49-F238E27FC236}">
                  <a16:creationId xmlns:a16="http://schemas.microsoft.com/office/drawing/2014/main" id="{A76293C2-791D-4AC0-8BB9-2031F331AB48}"/>
                </a:ext>
              </a:extLst>
            </xdr:cNvPr>
            <xdr:cNvSpPr txBox="1"/>
          </xdr:nvSpPr>
          <xdr:spPr>
            <a:xfrm>
              <a:off x="7223761" y="5711190"/>
              <a:ext cx="10805159" cy="2952749"/>
            </a:xfrm>
            <a:prstGeom prst="rect">
              <a:avLst/>
            </a:prstGeom>
            <a:solidFill>
              <a:schemeClr val="accent4">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a:t>Net Rates of Return (RoR)</a:t>
              </a:r>
            </a:p>
            <a:p>
              <a:r>
                <a:rPr lang="en-GB" sz="1100" b="0" u="none" baseline="0"/>
                <a:t>We define the following: </a:t>
              </a:r>
            </a:p>
            <a:p>
              <a:pPr/>
              <a:r>
                <a:rPr lang="en-GB" sz="1100" b="0" i="0" u="none" baseline="0">
                  <a:latin typeface="Cambria Math" panose="02040503050406030204" pitchFamily="18" charset="0"/>
                </a:rPr>
                <a:t>Private Net Benefit=Total Social Benefit −Private Costs</a:t>
              </a:r>
              <a:endParaRPr lang="en-GB" sz="1100" b="0" i="0" u="none" baseline="0"/>
            </a:p>
            <a:p>
              <a:pPr/>
              <a:br>
                <a:rPr lang="en-GB" sz="1100" b="0" i="0" u="none" baseline="0"/>
              </a:br>
              <a:r>
                <a:rPr lang="en-GB" sz="1100" b="0" i="0" u="none" baseline="0">
                  <a:latin typeface="Cambria Math" panose="02040503050406030204" pitchFamily="18" charset="0"/>
                </a:rPr>
                <a:t>Average Private RoR on NMS Funding=(</a:t>
              </a:r>
              <a:r>
                <a:rPr lang="en-GB" sz="1100" b="0" i="0" baseline="0">
                  <a:solidFill>
                    <a:schemeClr val="dk1"/>
                  </a:solidFill>
                  <a:effectLst/>
                  <a:latin typeface="Cambria Math" panose="02040503050406030204" pitchFamily="18" charset="0"/>
                  <a:ea typeface="+mn-ea"/>
                  <a:cs typeface="+mn-cs"/>
                </a:rPr>
                <a:t>Private Net Benefit</a:t>
              </a:r>
              <a:r>
                <a:rPr lang="en-GB" sz="1100" b="0" i="0" u="none" baseline="0">
                  <a:solidFill>
                    <a:schemeClr val="dk1"/>
                  </a:solidFill>
                  <a:effectLst/>
                  <a:latin typeface="Cambria Math" panose="02040503050406030204" pitchFamily="18" charset="0"/>
                  <a:ea typeface="+mn-ea"/>
                  <a:cs typeface="+mn-cs"/>
                </a:rPr>
                <a:t>)/(</a:t>
              </a:r>
              <a:r>
                <a:rPr lang="en-GB" sz="1100" b="0" i="0" u="none" baseline="0">
                  <a:latin typeface="Cambria Math" panose="02040503050406030204" pitchFamily="18" charset="0"/>
                </a:rPr>
                <a:t>NMS funding)</a:t>
              </a:r>
              <a:endParaRPr lang="en-GB" sz="1100" b="0" i="0" u="none" baseline="0"/>
            </a:p>
            <a:p>
              <a:endParaRPr lang="en-GB" sz="1100" b="0" i="0" u="none" baseline="0"/>
            </a:p>
            <a:p>
              <a:r>
                <a:rPr lang="en-GB" sz="1100" b="0" i="0" u="sng" baseline="0"/>
                <a:t>Relationship between Average RoR and Marginal RoR:</a:t>
              </a:r>
              <a:r>
                <a:rPr lang="en-GB" sz="1100" b="0" i="0" u="none" baseline="0"/>
                <a:t> </a:t>
              </a:r>
              <a:r>
                <a:rPr lang="en-GB" sz="1100" b="0" i="0">
                  <a:solidFill>
                    <a:schemeClr val="dk1"/>
                  </a:solidFill>
                  <a:effectLst/>
                  <a:latin typeface="+mn-lt"/>
                  <a:ea typeface="+mn-ea"/>
                  <a:cs typeface="+mn-cs"/>
                </a:rPr>
                <a:t>The average rate of return relates to the effect of scrapping the entire NMS programme. It gives us an estimate of the benefits attributable to the whole of the NMS. The marginal rate of return relates to the effect of cutting a fraction of to the NMS funding for development projects. We assume here that the cut applies to funding for development of the</a:t>
              </a:r>
              <a:r>
                <a:rPr lang="en-GB" sz="1100" b="0" i="0" baseline="0">
                  <a:solidFill>
                    <a:schemeClr val="dk1"/>
                  </a:solidFill>
                  <a:effectLst/>
                  <a:latin typeface="+mn-lt"/>
                  <a:ea typeface="+mn-ea"/>
                  <a:cs typeface="+mn-cs"/>
                </a:rPr>
                <a:t> </a:t>
              </a:r>
              <a:r>
                <a:rPr lang="en-GB" sz="1100" b="0" i="0">
                  <a:solidFill>
                    <a:schemeClr val="dk1"/>
                  </a:solidFill>
                  <a:effectLst/>
                  <a:latin typeface="+mn-lt"/>
                  <a:ea typeface="+mn-ea"/>
                  <a:cs typeface="+mn-cs"/>
                </a:rPr>
                <a:t>measurement infrastructure but not the maintenance of it, which will remain safeguarded. If maintenance takes a cut, we default to the average cut scenario. If the NMS were to be scrapped entirely, there would be an instant effect on the economy. Whereas, if funding for the NMS were reduced, it would take some years for the effect to filter through the economy. Consequently, marginal effect of a cut is less than the corresponding average effect of the cut due to social rate of time preference (SRTP) . The value of the investment in the R&amp;D projects conducted by the NMS labs (to build and maintain their capabilities) is assumed to depreciate at a rate of 15% per year; which is the same as the depreciation rate used for private sector investments in R&amp;D (Frontier Economics, 2023). Assuming that it takes 6 years for the effect to filter through the economy (Frontier Economics, 2024) and using the discount rate of 3.5% (HMT’s Green Book),</a:t>
              </a:r>
              <a:r>
                <a:rPr lang="en-GB" sz="1100" b="0" i="0" baseline="0">
                  <a:solidFill>
                    <a:schemeClr val="dk1"/>
                  </a:solidFill>
                  <a:effectLst/>
                  <a:latin typeface="+mn-lt"/>
                  <a:ea typeface="+mn-ea"/>
                  <a:cs typeface="+mn-cs"/>
                </a:rPr>
                <a:t> we</a:t>
              </a:r>
              <a:r>
                <a:rPr lang="en-GB" sz="1100" b="0" i="0">
                  <a:solidFill>
                    <a:schemeClr val="dk1"/>
                  </a:solidFill>
                  <a:effectLst/>
                  <a:latin typeface="+mn-lt"/>
                  <a:ea typeface="+mn-ea"/>
                  <a:cs typeface="+mn-cs"/>
                </a:rPr>
                <a:t> arrive at the result that marginal private return is 66% of the corresponding average private return</a:t>
              </a:r>
              <a:r>
                <a:rPr lang="en-GB" sz="1100" b="0" i="0" baseline="0">
                  <a:solidFill>
                    <a:schemeClr val="dk1"/>
                  </a:solidFill>
                  <a:effectLst/>
                  <a:latin typeface="+mn-lt"/>
                  <a:ea typeface="+mn-ea"/>
                  <a:cs typeface="+mn-cs"/>
                </a:rPr>
                <a:t>. For full derivation, refer to Section 32.4 of King &amp; Nayak (2025): </a:t>
              </a:r>
              <a:r>
                <a:rPr lang="en-GB" sz="1100" b="0" i="0" u="sng" baseline="0">
                  <a:solidFill>
                    <a:srgbClr val="002060"/>
                  </a:solidFill>
                  <a:effectLst/>
                  <a:latin typeface="+mn-lt"/>
                  <a:ea typeface="+mn-ea"/>
                  <a:cs typeface="+mn-cs"/>
                </a:rPr>
                <a:t>https://doi.org/10.47120/npl.IEA27</a:t>
              </a:r>
              <a:r>
                <a:rPr lang="en-GB" sz="1100" b="0" i="0" baseline="0">
                  <a:solidFill>
                    <a:schemeClr val="dk1"/>
                  </a:solidFill>
                  <a:effectLst/>
                  <a:latin typeface="+mn-lt"/>
                  <a:ea typeface="+mn-ea"/>
                  <a:cs typeface="+mn-cs"/>
                </a:rPr>
                <a:t>.</a:t>
              </a:r>
              <a:endParaRPr lang="en-GB" sz="1100" b="0" i="0">
                <a:solidFill>
                  <a:schemeClr val="dk1"/>
                </a:solidFill>
                <a:effectLst/>
                <a:latin typeface="+mn-lt"/>
                <a:ea typeface="+mn-ea"/>
                <a:cs typeface="+mn-cs"/>
              </a:endParaRPr>
            </a:p>
            <a:p>
              <a:endParaRPr lang="en-GB" sz="1100" b="0" i="0" u="sng" baseline="0"/>
            </a:p>
            <a:p>
              <a:endParaRPr lang="en-GB" sz="1100" b="0" i="0" u="none" baseline="0"/>
            </a:p>
            <a:p>
              <a:endParaRPr lang="en-GB" sz="1100" b="0" u="none" baseline="0"/>
            </a:p>
            <a:p>
              <a:endParaRPr lang="en-GB" sz="1100" b="0" u="none"/>
            </a:p>
          </xdr:txBody>
        </xdr:sp>
      </mc:Fallback>
    </mc:AlternateContent>
    <xdr:clientData/>
  </xdr:twoCellAnchor>
  <xdr:twoCellAnchor>
    <xdr:from>
      <xdr:col>3</xdr:col>
      <xdr:colOff>457199</xdr:colOff>
      <xdr:row>20</xdr:row>
      <xdr:rowOff>167640</xdr:rowOff>
    </xdr:from>
    <xdr:to>
      <xdr:col>23</xdr:col>
      <xdr:colOff>278129</xdr:colOff>
      <xdr:row>29</xdr:row>
      <xdr:rowOff>161925</xdr:rowOff>
    </xdr:to>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C9A851EA-4367-45FB-B39C-8DFED0A9189A}"/>
                </a:ext>
              </a:extLst>
            </xdr:cNvPr>
            <xdr:cNvSpPr txBox="1"/>
          </xdr:nvSpPr>
          <xdr:spPr>
            <a:xfrm>
              <a:off x="7477124" y="3882390"/>
              <a:ext cx="12012930" cy="1718310"/>
            </a:xfrm>
            <a:prstGeom prst="rect">
              <a:avLst/>
            </a:prstGeom>
            <a:solidFill>
              <a:srgbClr val="FF8F8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a:t>Costs</a:t>
              </a:r>
            </a:p>
            <a:p>
              <a:r>
                <a:rPr lang="en-GB" sz="1100" b="0" u="none"/>
                <a:t>- The private</a:t>
              </a:r>
              <a:r>
                <a:rPr lang="en-GB" sz="1100" b="0" u="none" baseline="0"/>
                <a:t> costs reflect the additional cost borne by the UK private sector to gain access to precise calibrations domestically (i.e., by NMS labs). The model in King &amp; Nayak (2025) shows that </a:t>
              </a:r>
              <a:r>
                <a:rPr lang="en-GB" sz="1100" b="0" i="0">
                  <a:solidFill>
                    <a:schemeClr val="dk1"/>
                  </a:solidFill>
                  <a:effectLst/>
                  <a:latin typeface="+mn-lt"/>
                  <a:ea typeface="+mn-ea"/>
                  <a:cs typeface="+mn-cs"/>
                </a:rPr>
                <a:t>if users had to go to a foreign NMI for “precise calibrations”, then the spending on conformance testing would drop by about £317 million. In other words, the private sector spends roughly £317 million each year for precise calibrations provided by NMS labs.</a:t>
              </a:r>
              <a:endParaRPr lang="en-GB" sz="1100" b="0" u="none" baseline="0"/>
            </a:p>
            <a:p>
              <a:r>
                <a:rPr lang="en-GB" sz="1100" b="0" u="none" baseline="0"/>
                <a:t>- Public costs reflects an estimate of the funding that is "essential" to sustain the capabilities of the NMS. In King &amp; Nayak (2025), this amount is calculated as the share of NMS funding that goes towards development (40%) and maintenance (40%), plus the funding for estates (e.g., renovating labs) and subscriptions. For the period considered in this study (2015-2019), NMS funding on average was around £76million and estates budget (which is proxy for rent paid by NPL to DSIT) was around £20million per year. Therefore, essential funding is estimated as: £20 million + £76 million x (40% + 40%) </a:t>
              </a:r>
              <a14:m>
                <m:oMath xmlns:m="http://schemas.openxmlformats.org/officeDocument/2006/math">
                  <m:r>
                    <a:rPr lang="en-GB" sz="1100" b="0" i="1" u="none" baseline="0">
                      <a:latin typeface="Cambria Math" panose="02040503050406030204" pitchFamily="18" charset="0"/>
                    </a:rPr>
                    <m:t>≈</m:t>
                  </m:r>
                </m:oMath>
              </a14:m>
              <a:r>
                <a:rPr lang="en-GB" sz="1100" b="0" u="none" baseline="0"/>
                <a:t> £80 million.</a:t>
              </a:r>
            </a:p>
            <a:p>
              <a:endParaRPr lang="en-GB" sz="1100" b="0" u="none" baseline="0"/>
            </a:p>
            <a:p>
              <a:r>
                <a:rPr lang="en-GB" sz="1100" b="0" i="1" u="none" baseline="0"/>
                <a:t>To simplify calculations in the options analysis, both costs have been rounded up to the nearest multiple of 5.</a:t>
              </a:r>
            </a:p>
            <a:p>
              <a:endParaRPr lang="en-GB" sz="1100" b="0" u="none" baseline="0"/>
            </a:p>
            <a:p>
              <a:endParaRPr lang="en-GB" sz="1100" b="0" u="none" baseline="0"/>
            </a:p>
            <a:p>
              <a:endParaRPr lang="en-GB" sz="1100" b="0" u="none"/>
            </a:p>
          </xdr:txBody>
        </xdr:sp>
      </mc:Choice>
      <mc:Fallback xmlns="">
        <xdr:sp macro="" textlink="">
          <xdr:nvSpPr>
            <xdr:cNvPr id="6" name="TextBox 5">
              <a:extLst>
                <a:ext uri="{FF2B5EF4-FFF2-40B4-BE49-F238E27FC236}">
                  <a16:creationId xmlns:a16="http://schemas.microsoft.com/office/drawing/2014/main" id="{C9A851EA-4367-45FB-B39C-8DFED0A9189A}"/>
                </a:ext>
              </a:extLst>
            </xdr:cNvPr>
            <xdr:cNvSpPr txBox="1"/>
          </xdr:nvSpPr>
          <xdr:spPr>
            <a:xfrm>
              <a:off x="7477124" y="3882390"/>
              <a:ext cx="12012930" cy="1718310"/>
            </a:xfrm>
            <a:prstGeom prst="rect">
              <a:avLst/>
            </a:prstGeom>
            <a:solidFill>
              <a:srgbClr val="FF8F8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a:t>Costs</a:t>
              </a:r>
            </a:p>
            <a:p>
              <a:r>
                <a:rPr lang="en-GB" sz="1100" b="0" u="none"/>
                <a:t>- The private</a:t>
              </a:r>
              <a:r>
                <a:rPr lang="en-GB" sz="1100" b="0" u="none" baseline="0"/>
                <a:t> costs reflect the additional cost borne by the UK private sector to gain access to precise calibrations domestically (i.e., by NMS labs). The model in King &amp; Nayak (2025) shows that </a:t>
              </a:r>
              <a:r>
                <a:rPr lang="en-GB" sz="1100" b="0" i="0">
                  <a:solidFill>
                    <a:schemeClr val="dk1"/>
                  </a:solidFill>
                  <a:effectLst/>
                  <a:latin typeface="+mn-lt"/>
                  <a:ea typeface="+mn-ea"/>
                  <a:cs typeface="+mn-cs"/>
                </a:rPr>
                <a:t>if users had to go to a foreign NMI for “precise calibrations”, then the spending on conformance testing would drop by about £317 million. In other words, the private sector spends roughly £317 million each year for precise calibrations provided by NMS labs.</a:t>
              </a:r>
              <a:endParaRPr lang="en-GB" sz="1100" b="0" u="none" baseline="0"/>
            </a:p>
            <a:p>
              <a:r>
                <a:rPr lang="en-GB" sz="1100" b="0" u="none" baseline="0"/>
                <a:t>- Public costs reflects an estimate of the funding that is "essential" to sustain the capabilities of the NMS. In King &amp; Nayak (2025), this amount is calculated as the share of NMS funding that goes towards development (40%) and maintenance (40%), plus the funding for estates (e.g., renovating labs) and subscriptions. For the period considered in this study (2015-2019), NMS funding on average was around £76million and estates budget (which is proxy for rent paid by NPL to DSIT) was around £20million per year. Therefore, essential funding is estimated as: £20 million + £76 million x (40% + 40%) </a:t>
              </a:r>
              <a:r>
                <a:rPr lang="en-GB" sz="1100" b="0" i="0" u="none" baseline="0">
                  <a:latin typeface="Cambria Math" panose="02040503050406030204" pitchFamily="18" charset="0"/>
                </a:rPr>
                <a:t>≈</a:t>
              </a:r>
              <a:r>
                <a:rPr lang="en-GB" sz="1100" b="0" u="none" baseline="0"/>
                <a:t> £80 million.</a:t>
              </a:r>
            </a:p>
            <a:p>
              <a:endParaRPr lang="en-GB" sz="1100" b="0" u="none" baseline="0"/>
            </a:p>
            <a:p>
              <a:r>
                <a:rPr lang="en-GB" sz="1100" b="0" i="1" u="none" baseline="0"/>
                <a:t>To simplify calculations in the options analysis, both costs have been rounded up to the nearest multiple of 5.</a:t>
              </a:r>
            </a:p>
            <a:p>
              <a:endParaRPr lang="en-GB" sz="1100" b="0" u="none" baseline="0"/>
            </a:p>
            <a:p>
              <a:endParaRPr lang="en-GB" sz="1100" b="0" u="none" baseline="0"/>
            </a:p>
            <a:p>
              <a:endParaRPr lang="en-GB" sz="1100" b="0" u="none"/>
            </a:p>
          </xdr:txBody>
        </xdr:sp>
      </mc:Fallback>
    </mc:AlternateContent>
    <xdr:clientData/>
  </xdr:twoCellAnchor>
  <xdr:twoCellAnchor>
    <xdr:from>
      <xdr:col>3</xdr:col>
      <xdr:colOff>514350</xdr:colOff>
      <xdr:row>1</xdr:row>
      <xdr:rowOff>1</xdr:rowOff>
    </xdr:from>
    <xdr:to>
      <xdr:col>22</xdr:col>
      <xdr:colOff>114300</xdr:colOff>
      <xdr:row>20</xdr:row>
      <xdr:rowOff>15240</xdr:rowOff>
    </xdr:to>
    <xdr:sp macro="" textlink="">
      <xdr:nvSpPr>
        <xdr:cNvPr id="7" name="TextBox 6">
          <a:extLst>
            <a:ext uri="{FF2B5EF4-FFF2-40B4-BE49-F238E27FC236}">
              <a16:creationId xmlns:a16="http://schemas.microsoft.com/office/drawing/2014/main" id="{76B980BF-C8C8-482B-BE79-FDEA9839169D}"/>
            </a:ext>
          </a:extLst>
        </xdr:cNvPr>
        <xdr:cNvSpPr txBox="1"/>
      </xdr:nvSpPr>
      <xdr:spPr>
        <a:xfrm>
          <a:off x="7277100" y="228601"/>
          <a:ext cx="11182350" cy="3501389"/>
        </a:xfrm>
        <a:prstGeom prst="rect">
          <a:avLst/>
        </a:prstGeom>
        <a:solidFill>
          <a:schemeClr val="accent6">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400" b="1" u="sng"/>
            <a:t>Benefits</a:t>
          </a:r>
        </a:p>
        <a:p>
          <a:pPr fontAlgn="base"/>
          <a:r>
            <a:rPr lang="en-GB" sz="1100"/>
            <a:t>The analysis for the measurement infrastructure stream considers</a:t>
          </a:r>
          <a:r>
            <a:rPr lang="en-GB" sz="1100" baseline="0"/>
            <a:t> </a:t>
          </a:r>
          <a:r>
            <a:rPr lang="en-GB" sz="1100" b="0" i="0" u="none" strike="noStrike" baseline="0">
              <a:solidFill>
                <a:schemeClr val="dk1"/>
              </a:solidFill>
              <a:latin typeface="+mn-lt"/>
              <a:ea typeface="+mn-ea"/>
              <a:cs typeface="+mn-cs"/>
            </a:rPr>
            <a:t>how the contribution of conformance testing can be included in a macroeconomic model where the production process sometimes generates defective outputs. The study adapts the Solow model by making the economy’s Total Factor Productivity (TFP) a function of the effort committed by engineers to conformance testing. </a:t>
          </a:r>
          <a:r>
            <a:rPr lang="en-GB" sz="1100" b="0" i="0">
              <a:solidFill>
                <a:schemeClr val="dk1"/>
              </a:solidFill>
              <a:effectLst/>
              <a:latin typeface="+mn-lt"/>
              <a:ea typeface="+mn-ea"/>
              <a:cs typeface="+mn-cs"/>
            </a:rPr>
            <a:t>Findings from three earlier studies are integrated into a new macroeconomic model for the measurement-related aspects of the national quality infrastructure. It shows that if NMS lost a proportion of its funding</a:t>
          </a:r>
          <a:r>
            <a:rPr lang="en-GB" sz="1100" b="0" i="0" baseline="0">
              <a:solidFill>
                <a:schemeClr val="dk1"/>
              </a:solidFill>
              <a:effectLst/>
              <a:latin typeface="+mn-lt"/>
              <a:ea typeface="+mn-ea"/>
              <a:cs typeface="+mn-cs"/>
            </a:rPr>
            <a:t> </a:t>
          </a:r>
          <a:r>
            <a:rPr lang="en-GB" sz="1100" b="0" i="0">
              <a:solidFill>
                <a:schemeClr val="dk1"/>
              </a:solidFill>
              <a:effectLst/>
              <a:latin typeface="+mn-lt"/>
              <a:ea typeface="+mn-ea"/>
              <a:cs typeface="+mn-cs"/>
            </a:rPr>
            <a:t>and users wanting “precise calibrations” were to go to a foreign NMI, its</a:t>
          </a:r>
          <a:r>
            <a:rPr lang="en-GB" sz="1100" b="0" i="0" baseline="0">
              <a:solidFill>
                <a:schemeClr val="dk1"/>
              </a:solidFill>
              <a:effectLst/>
              <a:latin typeface="+mn-lt"/>
              <a:ea typeface="+mn-ea"/>
              <a:cs typeface="+mn-cs"/>
            </a:rPr>
            <a:t> impacts could be quantified as follows:</a:t>
          </a:r>
        </a:p>
        <a:p>
          <a:r>
            <a:rPr lang="en-GB" sz="1100" b="0" i="0" baseline="0">
              <a:solidFill>
                <a:schemeClr val="dk1"/>
              </a:solidFill>
              <a:effectLst/>
              <a:latin typeface="+mn-lt"/>
              <a:ea typeface="+mn-ea"/>
              <a:cs typeface="+mn-cs"/>
            </a:rPr>
            <a:t>- </a:t>
          </a:r>
          <a:r>
            <a:rPr lang="en-GB" sz="1100" b="0" i="0" u="none" strike="noStrike" baseline="0">
              <a:solidFill>
                <a:schemeClr val="dk1"/>
              </a:solidFill>
              <a:latin typeface="+mn-lt"/>
              <a:ea typeface="+mn-ea"/>
              <a:cs typeface="+mn-cs"/>
            </a:rPr>
            <a:t>“Basic calibrations” have a Test Accuracy Ratio (TAR) of around 1:4. In contrast, using “precise calibrations”, reduces the Relative Standard Deviation (RSD) of measurements by about 3%. </a:t>
          </a:r>
        </a:p>
        <a:p>
          <a:r>
            <a:rPr lang="en-GB" sz="1100" b="0" i="0" u="none" strike="noStrike" baseline="0">
              <a:solidFill>
                <a:schemeClr val="dk1"/>
              </a:solidFill>
              <a:latin typeface="+mn-lt"/>
              <a:ea typeface="+mn-ea"/>
              <a:cs typeface="+mn-cs"/>
            </a:rPr>
            <a:t>- Amongst the many thousands of businesses that directly (or indirectly) depended on the NMS labs, the extra cost of having to go abroad to access “precise calibrations” leads to a 31% fall in the use of calibrations traceable to highly accurate national standards. </a:t>
          </a:r>
        </a:p>
        <a:p>
          <a:r>
            <a:rPr lang="en-GB" sz="1100" b="0" i="0" u="none" strike="noStrike" baseline="0">
              <a:solidFill>
                <a:schemeClr val="dk1"/>
              </a:solidFill>
              <a:latin typeface="+mn-lt"/>
              <a:ea typeface="+mn-ea"/>
              <a:cs typeface="+mn-cs"/>
            </a:rPr>
            <a:t>- A decline in the use of “precise calibrations”, reduces the effectiveness of the businesses’ conformance testing activities, because measurements become less reliable and more prone to “false positives”. Consequently, we would expect the amount spent by businesses on conformance testing to fall by 1.1%. Given that the UK currently spends around £28 billion on conformance testing, this cut in spending yields a saving of £317 million for businesses. </a:t>
          </a:r>
        </a:p>
        <a:p>
          <a:r>
            <a:rPr lang="en-GB" sz="1100" b="0" i="0" u="none" strike="noStrike" baseline="0">
              <a:solidFill>
                <a:schemeClr val="dk1"/>
              </a:solidFill>
              <a:latin typeface="+mn-lt"/>
              <a:ea typeface="+mn-ea"/>
              <a:cs typeface="+mn-cs"/>
            </a:rPr>
            <a:t>- However, the decrease in conformance testing also causes a drop in the marginal product of capital, which leads to a 0.1% decline in equilibrium capital intensity. (This assumes that the equilibrium cost-of-capital is fixed by parameters that remain unchanged.) In equilibrium, savings must equal investment, which means that labour productivity must be proportional to capital intensity. From this, we find that the decline in output per worker results in a loss to the economy of £1.1 billion in GVA. </a:t>
          </a:r>
        </a:p>
        <a:p>
          <a:endParaRPr lang="en-GB" sz="1100" b="0" i="0" u="none" strike="noStrike" baseline="0">
            <a:solidFill>
              <a:schemeClr val="dk1"/>
            </a:solidFill>
            <a:latin typeface="+mn-lt"/>
            <a:ea typeface="+mn-ea"/>
            <a:cs typeface="+mn-cs"/>
          </a:endParaRPr>
        </a:p>
        <a:p>
          <a:r>
            <a:rPr lang="en-GB" sz="1100" b="0" i="0" u="none" strike="noStrike" baseline="0">
              <a:solidFill>
                <a:schemeClr val="dk1"/>
              </a:solidFill>
              <a:latin typeface="+mn-lt"/>
              <a:ea typeface="+mn-ea"/>
              <a:cs typeface="+mn-cs"/>
            </a:rPr>
            <a:t>In other words, the social benefits (GVA) of the measurement infrastructure provided through the NMS is about £1.1 billion per year.</a:t>
          </a:r>
        </a:p>
        <a:p>
          <a:pPr fontAlgn="base"/>
          <a:endParaRPr lang="en-GB" sz="1100" b="1">
            <a:solidFill>
              <a:schemeClr val="dk1"/>
            </a:solidFill>
            <a:effectLst/>
            <a:latin typeface="+mn-lt"/>
            <a:ea typeface="+mn-ea"/>
            <a:cs typeface="+mn-cs"/>
          </a:endParaRPr>
        </a:p>
        <a:p>
          <a:pPr fontAlgn="base"/>
          <a:r>
            <a:rPr lang="en-GB" sz="1100" b="1">
              <a:solidFill>
                <a:schemeClr val="dk1"/>
              </a:solidFill>
              <a:effectLst/>
              <a:latin typeface="+mn-lt"/>
              <a:ea typeface="+mn-ea"/>
              <a:cs typeface="+mn-cs"/>
            </a:rPr>
            <a:t>Link</a:t>
          </a:r>
          <a:r>
            <a:rPr lang="en-GB" sz="1100" b="1" baseline="0">
              <a:solidFill>
                <a:schemeClr val="dk1"/>
              </a:solidFill>
              <a:effectLst/>
              <a:latin typeface="+mn-lt"/>
              <a:ea typeface="+mn-ea"/>
              <a:cs typeface="+mn-cs"/>
            </a:rPr>
            <a:t> to the formal report that was published on NPL's website:</a:t>
          </a:r>
          <a:r>
            <a:rPr lang="en-GB" sz="1100" b="0" baseline="0">
              <a:solidFill>
                <a:schemeClr val="dk1"/>
              </a:solidFill>
              <a:effectLst/>
              <a:latin typeface="+mn-lt"/>
              <a:ea typeface="+mn-ea"/>
              <a:cs typeface="+mn-cs"/>
            </a:rPr>
            <a:t> </a:t>
          </a:r>
          <a:r>
            <a:rPr lang="en-GB" sz="1100" b="0" i="0">
              <a:solidFill>
                <a:schemeClr val="dk1"/>
              </a:solidFill>
              <a:effectLst/>
              <a:latin typeface="+mn-lt"/>
              <a:ea typeface="+mn-ea"/>
              <a:cs typeface="+mn-cs"/>
            </a:rPr>
            <a:t>King, M; Nayak, S (2025) </a:t>
          </a:r>
          <a:r>
            <a:rPr lang="en-GB" sz="1100" b="0" i="1">
              <a:solidFill>
                <a:schemeClr val="dk1"/>
              </a:solidFill>
              <a:effectLst/>
              <a:latin typeface="+mn-lt"/>
              <a:ea typeface="+mn-ea"/>
              <a:cs typeface="+mn-cs"/>
            </a:rPr>
            <a:t>A macroeconomic model with imperfect production processes and conformance testing.</a:t>
          </a:r>
          <a:r>
            <a:rPr lang="en-GB" sz="1100" b="0" i="0">
              <a:solidFill>
                <a:schemeClr val="dk1"/>
              </a:solidFill>
              <a:effectLst/>
              <a:latin typeface="+mn-lt"/>
              <a:ea typeface="+mn-ea"/>
              <a:cs typeface="+mn-cs"/>
            </a:rPr>
            <a:t> NPL Report. IEA 27. </a:t>
          </a:r>
          <a:r>
            <a:rPr lang="en-GB" sz="1100" b="0" i="0" u="sng">
              <a:solidFill>
                <a:srgbClr val="002060"/>
              </a:solidFill>
              <a:effectLst/>
              <a:latin typeface="+mn-lt"/>
              <a:ea typeface="+mn-ea"/>
              <a:cs typeface="+mn-cs"/>
            </a:rPr>
            <a:t>https://doi.org/10.47120/npl.IEA27</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19050</xdr:colOff>
      <xdr:row>0</xdr:row>
      <xdr:rowOff>152400</xdr:rowOff>
    </xdr:from>
    <xdr:to>
      <xdr:col>23</xdr:col>
      <xdr:colOff>114300</xdr:colOff>
      <xdr:row>8</xdr:row>
      <xdr:rowOff>0</xdr:rowOff>
    </xdr:to>
    <xdr:sp macro="" textlink="">
      <xdr:nvSpPr>
        <xdr:cNvPr id="2" name="TextBox 1">
          <a:extLst>
            <a:ext uri="{FF2B5EF4-FFF2-40B4-BE49-F238E27FC236}">
              <a16:creationId xmlns:a16="http://schemas.microsoft.com/office/drawing/2014/main" id="{C5B80469-BA72-678A-42DF-633395069F2A}"/>
            </a:ext>
          </a:extLst>
        </xdr:cNvPr>
        <xdr:cNvSpPr txBox="1"/>
      </xdr:nvSpPr>
      <xdr:spPr>
        <a:xfrm>
          <a:off x="6162675" y="152400"/>
          <a:ext cx="9848850" cy="15621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 Based on </a:t>
          </a:r>
          <a:r>
            <a:rPr lang="en-GB" sz="1100" b="0" i="0">
              <a:solidFill>
                <a:schemeClr val="dk1"/>
              </a:solidFill>
              <a:effectLst/>
              <a:latin typeface="+mn-lt"/>
              <a:ea typeface="+mn-ea"/>
              <a:cs typeface="+mn-cs"/>
            </a:rPr>
            <a:t>the</a:t>
          </a:r>
          <a:r>
            <a:rPr lang="en-GB" sz="1100" b="0" i="0" baseline="0">
              <a:solidFill>
                <a:schemeClr val="dk1"/>
              </a:solidFill>
              <a:effectLst/>
              <a:latin typeface="+mn-lt"/>
              <a:ea typeface="+mn-ea"/>
              <a:cs typeface="+mn-cs"/>
            </a:rPr>
            <a:t> </a:t>
          </a:r>
          <a:r>
            <a:rPr lang="en-GB" sz="1100" b="0" i="0">
              <a:solidFill>
                <a:schemeClr val="dk1"/>
              </a:solidFill>
              <a:effectLst/>
              <a:latin typeface="+mn-lt"/>
              <a:ea typeface="+mn-ea"/>
              <a:cs typeface="+mn-cs"/>
            </a:rPr>
            <a:t>OBR’s October 2024 Economic and Fiscal Outlook (https://obr.uk/docs/dlm_uploads/OBR_Economic_and_fiscal_outlook_Oct_2024.pdf), we have used an</a:t>
          </a:r>
          <a:r>
            <a:rPr lang="en-GB" sz="1100" b="0" i="0" baseline="0">
              <a:solidFill>
                <a:schemeClr val="dk1"/>
              </a:solidFill>
              <a:effectLst/>
              <a:latin typeface="+mn-lt"/>
              <a:ea typeface="+mn-ea"/>
              <a:cs typeface="+mn-cs"/>
            </a:rPr>
            <a:t> inflation rate of 2% for this SR period.</a:t>
          </a:r>
        </a:p>
        <a:p>
          <a:endParaRPr lang="en-GB" sz="1100" b="0" i="0" baseline="0">
            <a:solidFill>
              <a:schemeClr val="dk1"/>
            </a:solidFill>
            <a:effectLst/>
            <a:latin typeface="+mn-lt"/>
            <a:ea typeface="+mn-ea"/>
            <a:cs typeface="+mn-cs"/>
          </a:endParaRPr>
        </a:p>
        <a:p>
          <a:r>
            <a:rPr lang="en-GB" sz="1100" b="0" i="0" baseline="0">
              <a:solidFill>
                <a:schemeClr val="dk1"/>
              </a:solidFill>
              <a:effectLst/>
              <a:latin typeface="+mn-lt"/>
              <a:ea typeface="+mn-ea"/>
              <a:cs typeface="+mn-cs"/>
            </a:rPr>
            <a:t>- Based on the Green Book (2022) guidance, we use a Social Time Preference Rate (Discount rate) of 3.5%.</a:t>
          </a:r>
          <a:br>
            <a:rPr lang="en-GB" sz="1100" b="0" i="0" baseline="0">
              <a:solidFill>
                <a:schemeClr val="dk1"/>
              </a:solidFill>
              <a:effectLst/>
              <a:latin typeface="+mn-lt"/>
              <a:ea typeface="+mn-ea"/>
              <a:cs typeface="+mn-cs"/>
            </a:rPr>
          </a:br>
          <a:endParaRPr lang="en-GB" sz="1100" b="0" i="0" baseline="0">
            <a:solidFill>
              <a:schemeClr val="dk1"/>
            </a:solidFill>
            <a:effectLst/>
            <a:latin typeface="+mn-lt"/>
            <a:ea typeface="+mn-ea"/>
            <a:cs typeface="+mn-cs"/>
          </a:endParaRPr>
        </a:p>
        <a:p>
          <a:r>
            <a:rPr lang="en-GB" sz="1100" b="0" i="0" u="sng" baseline="0">
              <a:solidFill>
                <a:schemeClr val="dk1"/>
              </a:solidFill>
              <a:effectLst/>
              <a:latin typeface="+mn-lt"/>
              <a:ea typeface="+mn-ea"/>
              <a:cs typeface="+mn-cs"/>
            </a:rPr>
            <a:t>The base year is set as per the guidance in the Business Case Summary Sheet:</a:t>
          </a:r>
          <a:r>
            <a:rPr lang="en-GB" sz="1100" b="0" i="0" u="none" baseline="0">
              <a:solidFill>
                <a:schemeClr val="dk1"/>
              </a:solidFill>
              <a:effectLst/>
              <a:latin typeface="+mn-lt"/>
              <a:ea typeface="+mn-ea"/>
              <a:cs typeface="+mn-cs"/>
            </a:rPr>
            <a:t> </a:t>
          </a:r>
          <a:r>
            <a:rPr lang="en-GB" sz="1100" b="1" i="0">
              <a:solidFill>
                <a:schemeClr val="dk1"/>
              </a:solidFill>
              <a:effectLst/>
              <a:latin typeface="+mn-lt"/>
              <a:ea typeface="+mn-ea"/>
              <a:cs typeface="+mn-cs"/>
            </a:rPr>
            <a:t>The base year should be 2026-27, the first year of the Phase 2 Spending Review period.</a:t>
          </a:r>
          <a:endParaRPr lang="en-GB"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417022</xdr:colOff>
      <xdr:row>0</xdr:row>
      <xdr:rowOff>55936</xdr:rowOff>
    </xdr:from>
    <xdr:to>
      <xdr:col>23</xdr:col>
      <xdr:colOff>131792</xdr:colOff>
      <xdr:row>7</xdr:row>
      <xdr:rowOff>182880</xdr:rowOff>
    </xdr:to>
    <xdr:sp macro="" textlink="">
      <xdr:nvSpPr>
        <xdr:cNvPr id="2" name="TextBox 1">
          <a:extLst>
            <a:ext uri="{FF2B5EF4-FFF2-40B4-BE49-F238E27FC236}">
              <a16:creationId xmlns:a16="http://schemas.microsoft.com/office/drawing/2014/main" id="{E32A37AC-7AB3-DCDF-E985-0C98273E05F9}"/>
            </a:ext>
          </a:extLst>
        </xdr:cNvPr>
        <xdr:cNvSpPr txBox="1"/>
      </xdr:nvSpPr>
      <xdr:spPr>
        <a:xfrm>
          <a:off x="7846522" y="55936"/>
          <a:ext cx="13026910" cy="1681424"/>
        </a:xfrm>
        <a:prstGeom prst="rect">
          <a:avLst/>
        </a:prstGeom>
        <a:solidFill>
          <a:srgbClr val="EC732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400" b="1" u="sng"/>
            <a:t>Setup:</a:t>
          </a:r>
          <a:r>
            <a:rPr lang="en-GB" sz="1100" b="0" u="none" baseline="0"/>
            <a:t> The preferred option is same as business-as-usual. Additionally, </a:t>
          </a:r>
          <a:r>
            <a:rPr lang="en-GB" sz="1100" b="1" u="none" baseline="0"/>
            <a:t>we assume that Measurement Infrastructure is close to saturation in the short-term </a:t>
          </a:r>
          <a:r>
            <a:rPr lang="en-GB" sz="1100" b="1" baseline="0">
              <a:solidFill>
                <a:schemeClr val="dk1"/>
              </a:solidFill>
              <a:effectLst/>
              <a:latin typeface="+mn-lt"/>
              <a:ea typeface="+mn-ea"/>
              <a:cs typeface="+mn-cs"/>
            </a:rPr>
            <a:t>(at the level corresponding to NMS funding under the BAU option). </a:t>
          </a:r>
        </a:p>
        <a:p>
          <a:pPr marL="0" marR="0" lvl="0" indent="0" defTabSz="914400" eaLnBrk="1" fontAlgn="auto" latinLnBrk="0" hangingPunct="1">
            <a:lnSpc>
              <a:spcPct val="100000"/>
            </a:lnSpc>
            <a:spcBef>
              <a:spcPts val="0"/>
            </a:spcBef>
            <a:spcAft>
              <a:spcPts val="0"/>
            </a:spcAft>
            <a:buClrTx/>
            <a:buSzTx/>
            <a:buFontTx/>
            <a:buNone/>
            <a:tabLst/>
            <a:defRPr/>
          </a:pPr>
          <a:r>
            <a:rPr lang="en-GB" sz="1100" b="0" u="sng" baseline="0">
              <a:solidFill>
                <a:schemeClr val="dk1"/>
              </a:solidFill>
              <a:effectLst/>
              <a:latin typeface="+mn-lt"/>
              <a:ea typeface="+mn-ea"/>
              <a:cs typeface="+mn-cs"/>
            </a:rPr>
            <a:t>Some context behind this assumption:</a:t>
          </a:r>
          <a:r>
            <a:rPr lang="en-GB" sz="1100" b="0" u="none" baseline="0">
              <a:solidFill>
                <a:schemeClr val="dk1"/>
              </a:solidFill>
              <a:effectLst/>
              <a:latin typeface="+mn-lt"/>
              <a:ea typeface="+mn-ea"/>
              <a:cs typeface="+mn-cs"/>
            </a:rPr>
            <a:t> </a:t>
          </a:r>
          <a:r>
            <a:rPr lang="en-GB" sz="1100">
              <a:solidFill>
                <a:schemeClr val="dk1"/>
              </a:solidFill>
              <a:effectLst/>
              <a:latin typeface="+mn-lt"/>
              <a:ea typeface="+mn-ea"/>
              <a:cs typeface="+mn-cs"/>
            </a:rPr>
            <a:t>Measurement Infrastructure sees the diffusion of measurement information through the economy, with the source of this information being the NMS labs, through the realisation and dissemination of the primary standards via measurement services. This information is used to facilitate and support both process optimisation and conformance testing, but not all information is the same. If unreliable information is used in the testing, this would lead to poorer decision-making and more mistakes, ending up with an increased scrap rate and suboptimal production processes. Poorer control of production processes would lead to a reduction in the economy's Total Factor Productivity (TFP) - reducing overall economic output. Traceability of measurement information to national standards is a form of public good, which enhances real-world productivity but doesn’t push up the frontier TFP. The stock of the measurement capabilities has been built up over many decades, with the NMS’s capabilities aligned to the needs of UK’s main industries. Currently, the NMS</a:t>
          </a:r>
          <a:r>
            <a:rPr lang="en-GB" sz="1100" baseline="0">
              <a:solidFill>
                <a:schemeClr val="dk1"/>
              </a:solidFill>
              <a:effectLst/>
              <a:latin typeface="+mn-lt"/>
              <a:ea typeface="+mn-ea"/>
              <a:cs typeface="+mn-cs"/>
            </a:rPr>
            <a:t> covers 75% of the Calibration and Measurement Capabilities (CMCs)</a:t>
          </a:r>
          <a:r>
            <a:rPr lang="en-GB" sz="1100">
              <a:solidFill>
                <a:schemeClr val="dk1"/>
              </a:solidFill>
              <a:effectLst/>
              <a:latin typeface="+mn-lt"/>
              <a:ea typeface="+mn-ea"/>
              <a:cs typeface="+mn-cs"/>
            </a:rPr>
            <a:t>, which is in-line with the other top five NMIs. Given that only 14%</a:t>
          </a:r>
          <a:r>
            <a:rPr lang="en-GB" sz="1100" baseline="0">
              <a:solidFill>
                <a:schemeClr val="dk1"/>
              </a:solidFill>
              <a:effectLst/>
              <a:latin typeface="+mn-lt"/>
              <a:ea typeface="+mn-ea"/>
              <a:cs typeface="+mn-cs"/>
            </a:rPr>
            <a:t> of the NMS's users </a:t>
          </a:r>
          <a:r>
            <a:rPr lang="en-GB" sz="1100">
              <a:solidFill>
                <a:schemeClr val="dk1"/>
              </a:solidFill>
              <a:effectLst/>
              <a:latin typeface="+mn-lt"/>
              <a:ea typeface="+mn-ea"/>
              <a:cs typeface="+mn-cs"/>
            </a:rPr>
            <a:t>use a foreign NMI for their traceability needs, it suggests that the NMS is very close to saturation with regards to coverage. While there is</a:t>
          </a:r>
          <a:r>
            <a:rPr lang="en-GB" sz="1100" baseline="0">
              <a:solidFill>
                <a:schemeClr val="dk1"/>
              </a:solidFill>
              <a:effectLst/>
              <a:latin typeface="+mn-lt"/>
              <a:ea typeface="+mn-ea"/>
              <a:cs typeface="+mn-cs"/>
            </a:rPr>
            <a:t> some room for expansion into niche areas by a minority of the userbase, this can only happen in the medium- to long-term.</a:t>
          </a:r>
          <a:endParaRPr lang="en-GB" sz="1100">
            <a:solidFill>
              <a:schemeClr val="dk1"/>
            </a:solidFill>
            <a:effectLst/>
            <a:latin typeface="+mn-lt"/>
            <a:ea typeface="+mn-ea"/>
            <a:cs typeface="+mn-cs"/>
          </a:endParaRPr>
        </a:p>
        <a:p>
          <a:endParaRPr lang="en-GB" sz="1100"/>
        </a:p>
      </xdr:txBody>
    </xdr:sp>
    <xdr:clientData/>
  </xdr:twoCellAnchor>
  <xdr:twoCellAnchor>
    <xdr:from>
      <xdr:col>3</xdr:col>
      <xdr:colOff>130406</xdr:colOff>
      <xdr:row>7</xdr:row>
      <xdr:rowOff>238472</xdr:rowOff>
    </xdr:from>
    <xdr:to>
      <xdr:col>12</xdr:col>
      <xdr:colOff>2173432</xdr:colOff>
      <xdr:row>14</xdr:row>
      <xdr:rowOff>325236</xdr:rowOff>
    </xdr:to>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D26114C4-EEE5-4CCE-8FB9-90B6B09D36B1}"/>
                </a:ext>
              </a:extLst>
            </xdr:cNvPr>
            <xdr:cNvSpPr txBox="1"/>
          </xdr:nvSpPr>
          <xdr:spPr>
            <a:xfrm>
              <a:off x="4745701" y="1788449"/>
              <a:ext cx="7896572" cy="2000423"/>
            </a:xfrm>
            <a:prstGeom prst="rect">
              <a:avLst/>
            </a:prstGeom>
            <a:solidFill>
              <a:srgbClr val="FFABA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a:t>Costs</a:t>
              </a:r>
            </a:p>
            <a:p>
              <a:r>
                <a:rPr lang="en-GB" sz="1100" b="0" baseline="0">
                  <a:solidFill>
                    <a:schemeClr val="dk1"/>
                  </a:solidFill>
                  <a:effectLst/>
                  <a:latin typeface="+mn-lt"/>
                  <a:ea typeface="+mn-ea"/>
                  <a:cs typeface="+mn-cs"/>
                </a:rPr>
                <a:t>-- P</a:t>
              </a:r>
              <a:r>
                <a:rPr lang="en-GB" sz="1100">
                  <a:solidFill>
                    <a:schemeClr val="dk1"/>
                  </a:solidFill>
                  <a:effectLst/>
                  <a:latin typeface="+mn-lt"/>
                  <a:ea typeface="+mn-ea"/>
                  <a:cs typeface="+mn-cs"/>
                </a:rPr>
                <a:t>ublic costs represent the</a:t>
              </a:r>
              <a:r>
                <a:rPr lang="en-GB" sz="1100" baseline="0">
                  <a:solidFill>
                    <a:schemeClr val="dk1"/>
                  </a:solidFill>
                  <a:effectLst/>
                  <a:latin typeface="+mn-lt"/>
                  <a:ea typeface="+mn-ea"/>
                  <a:cs typeface="+mn-cs"/>
                </a:rPr>
                <a:t> NMS funding being requested under this Option over the entire SR-period. We assume that these costs are inclusive of rent (estates budget), i.e., they include the opportunity cost of maintaining the NPL site.</a:t>
              </a:r>
              <a:endParaRPr lang="en-GB" sz="1100"/>
            </a:p>
            <a:p>
              <a:endParaRPr lang="en-GB" sz="1100"/>
            </a:p>
            <a:p>
              <a:r>
                <a:rPr lang="en-GB" sz="1100"/>
                <a:t>-- Private Costs are calculated using the following simple formula:</a:t>
              </a:r>
            </a:p>
            <a:p>
              <a:pPr/>
              <a14:m>
                <m:oMathPara xmlns:m="http://schemas.openxmlformats.org/officeDocument/2006/math">
                  <m:oMathParaPr>
                    <m:jc m:val="centerGroup"/>
                  </m:oMathParaPr>
                  <m:oMath xmlns:m="http://schemas.openxmlformats.org/officeDocument/2006/math">
                    <m:r>
                      <m:rPr>
                        <m:sty m:val="p"/>
                      </m:rPr>
                      <a:rPr lang="en-GB" sz="1100" b="0" i="0" baseline="0">
                        <a:latin typeface="Cambria Math" panose="02040503050406030204" pitchFamily="18" charset="0"/>
                      </a:rPr>
                      <m:t>Private</m:t>
                    </m:r>
                    <m:r>
                      <a:rPr lang="en-GB" sz="1100" b="0" i="0" baseline="0">
                        <a:latin typeface="Cambria Math" panose="02040503050406030204" pitchFamily="18" charset="0"/>
                      </a:rPr>
                      <m:t> </m:t>
                    </m:r>
                    <m:sSub>
                      <m:sSubPr>
                        <m:ctrlPr>
                          <a:rPr lang="en-GB" sz="1100" b="0" i="1" baseline="0">
                            <a:latin typeface="Cambria Math" panose="02040503050406030204" pitchFamily="18" charset="0"/>
                          </a:rPr>
                        </m:ctrlPr>
                      </m:sSubPr>
                      <m:e>
                        <m:r>
                          <m:rPr>
                            <m:sty m:val="p"/>
                          </m:rPr>
                          <a:rPr lang="en-GB" sz="1100" b="0" i="0" baseline="0">
                            <a:latin typeface="Cambria Math" panose="02040503050406030204" pitchFamily="18" charset="0"/>
                          </a:rPr>
                          <m:t>Costs</m:t>
                        </m:r>
                      </m:e>
                      <m:sub>
                        <m:r>
                          <a:rPr lang="en-GB" sz="1100" b="0" i="1" baseline="0">
                            <a:latin typeface="Cambria Math" panose="02040503050406030204" pitchFamily="18" charset="0"/>
                          </a:rPr>
                          <m:t>𝑖</m:t>
                        </m:r>
                      </m:sub>
                    </m:sSub>
                    <m:r>
                      <a:rPr lang="en-GB" sz="1100" b="0" i="0" baseline="0">
                        <a:latin typeface="Cambria Math" panose="02040503050406030204" pitchFamily="18" charset="0"/>
                      </a:rPr>
                      <m:t>=</m:t>
                    </m:r>
                    <m:r>
                      <m:rPr>
                        <m:sty m:val="p"/>
                      </m:rPr>
                      <a:rPr lang="en-GB" sz="1100" b="0" i="0" baseline="0">
                        <a:latin typeface="Cambria Math" panose="02040503050406030204" pitchFamily="18" charset="0"/>
                      </a:rPr>
                      <m:t>Leverage</m:t>
                    </m:r>
                    <m:r>
                      <a:rPr lang="en-GB" sz="1100" b="0" i="0" baseline="0">
                        <a:latin typeface="Cambria Math" panose="02040503050406030204" pitchFamily="18" charset="0"/>
                      </a:rPr>
                      <m:t> </m:t>
                    </m:r>
                    <m:sSub>
                      <m:sSubPr>
                        <m:ctrlPr>
                          <a:rPr lang="en-GB" sz="1100" b="0" i="1" baseline="0">
                            <a:latin typeface="Cambria Math" panose="02040503050406030204" pitchFamily="18" charset="0"/>
                          </a:rPr>
                        </m:ctrlPr>
                      </m:sSubPr>
                      <m:e>
                        <m:r>
                          <m:rPr>
                            <m:sty m:val="p"/>
                          </m:rPr>
                          <a:rPr lang="en-GB" sz="1100" b="0" i="0" baseline="0">
                            <a:latin typeface="Cambria Math" panose="02040503050406030204" pitchFamily="18" charset="0"/>
                          </a:rPr>
                          <m:t>Rate</m:t>
                        </m:r>
                      </m:e>
                      <m:sub>
                        <m:r>
                          <a:rPr lang="en-GB" sz="1100" b="0" i="1" baseline="0">
                            <a:latin typeface="Cambria Math" panose="02040503050406030204" pitchFamily="18" charset="0"/>
                          </a:rPr>
                          <m:t>𝑖</m:t>
                        </m:r>
                      </m:sub>
                    </m:sSub>
                    <m:r>
                      <a:rPr lang="en-GB" sz="1100" b="0" i="0" baseline="0">
                        <a:latin typeface="Cambria Math" panose="02040503050406030204" pitchFamily="18" charset="0"/>
                      </a:rPr>
                      <m:t>∗</m:t>
                    </m:r>
                    <m:r>
                      <m:rPr>
                        <m:sty m:val="p"/>
                      </m:rPr>
                      <a:rPr lang="en-GB" sz="1100" b="0" i="0" baseline="0">
                        <a:latin typeface="Cambria Math" panose="02040503050406030204" pitchFamily="18" charset="0"/>
                      </a:rPr>
                      <m:t>Public</m:t>
                    </m:r>
                    <m:r>
                      <a:rPr lang="en-GB" sz="1100" b="0" i="0" baseline="0">
                        <a:latin typeface="Cambria Math" panose="02040503050406030204" pitchFamily="18" charset="0"/>
                      </a:rPr>
                      <m:t> </m:t>
                    </m:r>
                    <m:r>
                      <m:rPr>
                        <m:sty m:val="p"/>
                      </m:rPr>
                      <a:rPr lang="en-GB" sz="1100" b="0" i="0" baseline="0">
                        <a:latin typeface="Cambria Math" panose="02040503050406030204" pitchFamily="18" charset="0"/>
                      </a:rPr>
                      <m:t>Costs</m:t>
                    </m:r>
                  </m:oMath>
                </m:oMathPara>
              </a14:m>
              <a:endParaRPr lang="en-GB" sz="1100"/>
            </a:p>
            <a:p>
              <a:r>
                <a:rPr lang="en-GB" sz="1100"/>
                <a:t>where </a:t>
              </a:r>
              <a14:m>
                <m:oMath xmlns:m="http://schemas.openxmlformats.org/officeDocument/2006/math">
                  <m:r>
                    <a:rPr lang="en-GB" sz="1100" b="0" i="1">
                      <a:latin typeface="Cambria Math" panose="02040503050406030204" pitchFamily="18" charset="0"/>
                    </a:rPr>
                    <m:t>𝑖</m:t>
                  </m:r>
                </m:oMath>
              </a14:m>
              <a:r>
                <a:rPr lang="en-GB" sz="1100"/>
                <a:t> denotes the impact stream. </a:t>
              </a:r>
              <a:r>
                <a:rPr lang="en-GB" sz="1100" b="1"/>
                <a:t>The Leverage Rate</a:t>
              </a:r>
              <a:r>
                <a:rPr lang="en-GB" sz="1100" b="1" baseline="0"/>
                <a:t> for the different impact streams are assumed to be constant parameters across different options and years.</a:t>
              </a:r>
            </a:p>
            <a:p>
              <a:endParaRPr lang="en-GB" sz="1100" baseline="0"/>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solidFill>
                    <a:schemeClr val="dk1"/>
                  </a:solidFill>
                  <a:effectLst/>
                  <a:latin typeface="+mn-lt"/>
                  <a:ea typeface="+mn-ea"/>
                  <a:cs typeface="+mn-cs"/>
                </a:rPr>
                <a:t>And finally, </a:t>
              </a:r>
              <a14:m>
                <m:oMath xmlns:m="http://schemas.openxmlformats.org/officeDocument/2006/math">
                  <m:r>
                    <m:rPr>
                      <m:sty m:val="p"/>
                    </m:rPr>
                    <a:rPr lang="en-GB" sz="1100" b="0" i="0" baseline="0">
                      <a:solidFill>
                        <a:schemeClr val="dk1"/>
                      </a:solidFill>
                      <a:effectLst/>
                      <a:latin typeface="Cambria Math" panose="02040503050406030204" pitchFamily="18" charset="0"/>
                      <a:ea typeface="+mn-ea"/>
                      <a:cs typeface="+mn-cs"/>
                    </a:rPr>
                    <m:t>Total</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Social</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Cost</m:t>
                  </m:r>
                  <m:r>
                    <a:rPr lang="en-GB" sz="1100" b="0" i="0" baseline="0">
                      <a:solidFill>
                        <a:schemeClr val="dk1"/>
                      </a:solidFill>
                      <a:effectLst/>
                      <a:latin typeface="Cambria Math" panose="02040503050406030204" pitchFamily="18" charset="0"/>
                      <a:ea typeface="+mn-ea"/>
                      <a:cs typeface="+mn-cs"/>
                    </a:rPr>
                    <m:t> = </m:t>
                  </m:r>
                  <m:r>
                    <m:rPr>
                      <m:sty m:val="p"/>
                    </m:rPr>
                    <a:rPr lang="en-GB" sz="1100" b="0" i="0" baseline="0">
                      <a:solidFill>
                        <a:schemeClr val="dk1"/>
                      </a:solidFill>
                      <a:effectLst/>
                      <a:latin typeface="Cambria Math" panose="02040503050406030204" pitchFamily="18" charset="0"/>
                      <a:ea typeface="+mn-ea"/>
                      <a:cs typeface="+mn-cs"/>
                    </a:rPr>
                    <m:t>Total</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Leveraged</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Private</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Cost</m:t>
                  </m:r>
                  <m:r>
                    <a:rPr lang="en-GB" sz="1100" b="0" i="0" baseline="0">
                      <a:solidFill>
                        <a:schemeClr val="dk1"/>
                      </a:solidFill>
                      <a:effectLst/>
                      <a:latin typeface="Cambria Math" panose="02040503050406030204" pitchFamily="18" charset="0"/>
                      <a:ea typeface="+mn-ea"/>
                      <a:cs typeface="+mn-cs"/>
                    </a:rPr>
                    <m:t> + </m:t>
                  </m:r>
                  <m:r>
                    <m:rPr>
                      <m:sty m:val="p"/>
                    </m:rPr>
                    <a:rPr lang="en-GB" sz="1100" b="0" i="0" baseline="0">
                      <a:solidFill>
                        <a:schemeClr val="dk1"/>
                      </a:solidFill>
                      <a:effectLst/>
                      <a:latin typeface="Cambria Math" panose="02040503050406030204" pitchFamily="18" charset="0"/>
                      <a:ea typeface="+mn-ea"/>
                      <a:cs typeface="+mn-cs"/>
                    </a:rPr>
                    <m:t>Total</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Public</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Cost</m:t>
                  </m:r>
                </m:oMath>
              </a14:m>
              <a:endParaRPr lang="en-GB">
                <a:effectLst/>
              </a:endParaRPr>
            </a:p>
            <a:p>
              <a:endParaRPr lang="en-GB" sz="1100"/>
            </a:p>
          </xdr:txBody>
        </xdr:sp>
      </mc:Choice>
      <mc:Fallback xmlns="">
        <xdr:sp macro="" textlink="">
          <xdr:nvSpPr>
            <xdr:cNvPr id="3" name="TextBox 2">
              <a:extLst>
                <a:ext uri="{FF2B5EF4-FFF2-40B4-BE49-F238E27FC236}">
                  <a16:creationId xmlns:a16="http://schemas.microsoft.com/office/drawing/2014/main" id="{D26114C4-EEE5-4CCE-8FB9-90B6B09D36B1}"/>
                </a:ext>
              </a:extLst>
            </xdr:cNvPr>
            <xdr:cNvSpPr txBox="1"/>
          </xdr:nvSpPr>
          <xdr:spPr>
            <a:xfrm>
              <a:off x="4745701" y="1788449"/>
              <a:ext cx="7896572" cy="2000423"/>
            </a:xfrm>
            <a:prstGeom prst="rect">
              <a:avLst/>
            </a:prstGeom>
            <a:solidFill>
              <a:srgbClr val="FFABA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a:t>Costs</a:t>
              </a:r>
            </a:p>
            <a:p>
              <a:r>
                <a:rPr lang="en-GB" sz="1100" b="0" baseline="0">
                  <a:solidFill>
                    <a:schemeClr val="dk1"/>
                  </a:solidFill>
                  <a:effectLst/>
                  <a:latin typeface="+mn-lt"/>
                  <a:ea typeface="+mn-ea"/>
                  <a:cs typeface="+mn-cs"/>
                </a:rPr>
                <a:t>-- P</a:t>
              </a:r>
              <a:r>
                <a:rPr lang="en-GB" sz="1100">
                  <a:solidFill>
                    <a:schemeClr val="dk1"/>
                  </a:solidFill>
                  <a:effectLst/>
                  <a:latin typeface="+mn-lt"/>
                  <a:ea typeface="+mn-ea"/>
                  <a:cs typeface="+mn-cs"/>
                </a:rPr>
                <a:t>ublic costs represent the</a:t>
              </a:r>
              <a:r>
                <a:rPr lang="en-GB" sz="1100" baseline="0">
                  <a:solidFill>
                    <a:schemeClr val="dk1"/>
                  </a:solidFill>
                  <a:effectLst/>
                  <a:latin typeface="+mn-lt"/>
                  <a:ea typeface="+mn-ea"/>
                  <a:cs typeface="+mn-cs"/>
                </a:rPr>
                <a:t> NMS funding being requested under this Option over the entire SR-period. We assume that these costs are inclusive of rent (estates budget), i.e., they include the opportunity cost of maintaining the NPL site.</a:t>
              </a:r>
              <a:endParaRPr lang="en-GB" sz="1100"/>
            </a:p>
            <a:p>
              <a:endParaRPr lang="en-GB" sz="1100"/>
            </a:p>
            <a:p>
              <a:r>
                <a:rPr lang="en-GB" sz="1100"/>
                <a:t>-- Private Costs are calculated using the following simple formula:</a:t>
              </a:r>
            </a:p>
            <a:p>
              <a:pPr/>
              <a:r>
                <a:rPr lang="en-GB" sz="1100" b="0" i="0" baseline="0">
                  <a:latin typeface="Cambria Math" panose="02040503050406030204" pitchFamily="18" charset="0"/>
                </a:rPr>
                <a:t>Private Costs_𝑖=Leverage Rate_𝑖∗Public Costs</a:t>
              </a:r>
              <a:endParaRPr lang="en-GB" sz="1100"/>
            </a:p>
            <a:p>
              <a:r>
                <a:rPr lang="en-GB" sz="1100"/>
                <a:t>where </a:t>
              </a:r>
              <a:r>
                <a:rPr lang="en-GB" sz="1100" b="0" i="0">
                  <a:latin typeface="Cambria Math" panose="02040503050406030204" pitchFamily="18" charset="0"/>
                </a:rPr>
                <a:t>𝑖</a:t>
              </a:r>
              <a:r>
                <a:rPr lang="en-GB" sz="1100"/>
                <a:t> denotes the impact stream. </a:t>
              </a:r>
              <a:r>
                <a:rPr lang="en-GB" sz="1100" b="1"/>
                <a:t>The Leverage Rate</a:t>
              </a:r>
              <a:r>
                <a:rPr lang="en-GB" sz="1100" b="1" baseline="0"/>
                <a:t> for the different impact streams are assumed to be constant parameters across different options and years.</a:t>
              </a:r>
            </a:p>
            <a:p>
              <a:endParaRPr lang="en-GB" sz="1100" baseline="0"/>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solidFill>
                    <a:schemeClr val="dk1"/>
                  </a:solidFill>
                  <a:effectLst/>
                  <a:latin typeface="+mn-lt"/>
                  <a:ea typeface="+mn-ea"/>
                  <a:cs typeface="+mn-cs"/>
                </a:rPr>
                <a:t>And finally, </a:t>
              </a:r>
              <a:r>
                <a:rPr lang="en-GB" sz="1100" b="0" i="0" baseline="0">
                  <a:solidFill>
                    <a:schemeClr val="dk1"/>
                  </a:solidFill>
                  <a:effectLst/>
                  <a:latin typeface="+mn-lt"/>
                  <a:ea typeface="+mn-ea"/>
                  <a:cs typeface="+mn-cs"/>
                </a:rPr>
                <a:t>Total Social Cost = Total Leveraged Private Cost + Total Public Cost</a:t>
              </a:r>
              <a:endParaRPr lang="en-GB">
                <a:effectLst/>
              </a:endParaRPr>
            </a:p>
            <a:p>
              <a:endParaRPr lang="en-GB" sz="1100"/>
            </a:p>
          </xdr:txBody>
        </xdr:sp>
      </mc:Fallback>
    </mc:AlternateContent>
    <xdr:clientData/>
  </xdr:twoCellAnchor>
  <xdr:twoCellAnchor>
    <xdr:from>
      <xdr:col>3</xdr:col>
      <xdr:colOff>666750</xdr:colOff>
      <xdr:row>19</xdr:row>
      <xdr:rowOff>57150</xdr:rowOff>
    </xdr:from>
    <xdr:to>
      <xdr:col>19</xdr:col>
      <xdr:colOff>428625</xdr:colOff>
      <xdr:row>33</xdr:row>
      <xdr:rowOff>173181</xdr:rowOff>
    </xdr:to>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FACC61E2-F4A2-4142-B144-4BC185B86656}"/>
                </a:ext>
              </a:extLst>
            </xdr:cNvPr>
            <xdr:cNvSpPr txBox="1"/>
          </xdr:nvSpPr>
          <xdr:spPr>
            <a:xfrm>
              <a:off x="5126182" y="4707082"/>
              <a:ext cx="13322011" cy="3432463"/>
            </a:xfrm>
            <a:prstGeom prst="rect">
              <a:avLst/>
            </a:prstGeom>
            <a:solidFill>
              <a:schemeClr val="accent4">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a:t>Net Rates of Return (RoR)</a:t>
              </a:r>
            </a:p>
            <a:p>
              <a:pPr/>
              <a14:m>
                <m:oMathPara xmlns:m="http://schemas.openxmlformats.org/officeDocument/2006/math">
                  <m:oMathParaPr>
                    <m:jc m:val="centerGroup"/>
                  </m:oMathParaPr>
                  <m:oMath xmlns:m="http://schemas.openxmlformats.org/officeDocument/2006/math">
                    <m:r>
                      <m:rPr>
                        <m:sty m:val="p"/>
                      </m:rPr>
                      <a:rPr lang="en-GB" sz="1100" b="0" i="0" u="none" baseline="0">
                        <a:latin typeface="Cambria Math" panose="02040503050406030204" pitchFamily="18" charset="0"/>
                      </a:rPr>
                      <m:t>Average</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Social</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RoR</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on</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NMS</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funding</m:t>
                    </m:r>
                    <m:r>
                      <m:rPr>
                        <m:aln/>
                      </m:rPr>
                      <a:rPr lang="en-GB" sz="1100" b="0" i="0" u="none" baseline="0">
                        <a:latin typeface="Cambria Math" panose="02040503050406030204" pitchFamily="18" charset="0"/>
                      </a:rPr>
                      <m:t>=</m:t>
                    </m:r>
                    <m:f>
                      <m:fPr>
                        <m:ctrlPr>
                          <a:rPr lang="en-GB" sz="1100" b="0" i="1" u="none" baseline="0">
                            <a:latin typeface="Cambria Math" panose="02040503050406030204" pitchFamily="18" charset="0"/>
                          </a:rPr>
                        </m:ctrlPr>
                      </m:fPr>
                      <m:num>
                        <m:r>
                          <m:rPr>
                            <m:sty m:val="p"/>
                          </m:rPr>
                          <a:rPr lang="en-GB" sz="1100" b="0" i="0" u="none" baseline="0">
                            <a:latin typeface="Cambria Math" panose="02040503050406030204" pitchFamily="18" charset="0"/>
                          </a:rPr>
                          <m:t>Social</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Net</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Beneft</m:t>
                        </m:r>
                      </m:num>
                      <m:den>
                        <m:r>
                          <m:rPr>
                            <m:sty m:val="p"/>
                          </m:rPr>
                          <a:rPr lang="en-GB" sz="1100" b="0" i="0" u="none" baseline="0">
                            <a:latin typeface="Cambria Math" panose="02040503050406030204" pitchFamily="18" charset="0"/>
                          </a:rPr>
                          <m:t>Public</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Costs</m:t>
                        </m:r>
                      </m:den>
                    </m:f>
                  </m:oMath>
                  <m:oMath xmlns:m="http://schemas.openxmlformats.org/officeDocument/2006/math">
                    <m:r>
                      <m:rPr>
                        <m:aln/>
                      </m:rPr>
                      <a:rPr lang="en-GB" sz="1100" b="0" i="1" baseline="0">
                        <a:solidFill>
                          <a:schemeClr val="dk1"/>
                        </a:solidFill>
                        <a:effectLst/>
                        <a:latin typeface="Cambria Math" panose="02040503050406030204" pitchFamily="18" charset="0"/>
                        <a:ea typeface="+mn-ea"/>
                        <a:cs typeface="+mn-cs"/>
                      </a:rPr>
                      <m:t>=</m:t>
                    </m:r>
                    <m:r>
                      <a:rPr lang="en-GB" sz="1100" b="0" i="1" baseline="0">
                        <a:solidFill>
                          <a:schemeClr val="dk1"/>
                        </a:solidFill>
                        <a:effectLst/>
                        <a:latin typeface="Cambria Math" panose="02040503050406030204" pitchFamily="18" charset="0"/>
                        <a:ea typeface="+mn-ea"/>
                        <a:cs typeface="+mn-cs"/>
                      </a:rPr>
                      <m:t> </m:t>
                    </m:r>
                    <m:f>
                      <m:fPr>
                        <m:ctrlPr>
                          <a:rPr lang="en-GB" sz="1100" b="0" i="1" baseline="0">
                            <a:solidFill>
                              <a:schemeClr val="dk1"/>
                            </a:solidFill>
                            <a:effectLst/>
                            <a:latin typeface="Cambria Math" panose="02040503050406030204" pitchFamily="18" charset="0"/>
                            <a:ea typeface="+mn-ea"/>
                            <a:cs typeface="+mn-cs"/>
                          </a:rPr>
                        </m:ctrlPr>
                      </m:fPr>
                      <m:num>
                        <m:r>
                          <m:rPr>
                            <m:sty m:val="p"/>
                          </m:rPr>
                          <a:rPr lang="en-GB" sz="1100" b="0" i="0" baseline="0">
                            <a:solidFill>
                              <a:schemeClr val="dk1"/>
                            </a:solidFill>
                            <a:effectLst/>
                            <a:latin typeface="Cambria Math" panose="02040503050406030204" pitchFamily="18" charset="0"/>
                            <a:ea typeface="+mn-ea"/>
                            <a:cs typeface="+mn-cs"/>
                          </a:rPr>
                          <m:t>Total</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Benefits</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Private</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Costs</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Public</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Costs</m:t>
                        </m:r>
                      </m:num>
                      <m:den>
                        <m:r>
                          <m:rPr>
                            <m:sty m:val="p"/>
                          </m:rPr>
                          <a:rPr lang="en-GB" sz="1100" b="0" i="0" baseline="0">
                            <a:solidFill>
                              <a:schemeClr val="dk1"/>
                            </a:solidFill>
                            <a:effectLst/>
                            <a:latin typeface="Cambria Math" panose="02040503050406030204" pitchFamily="18" charset="0"/>
                            <a:ea typeface="+mn-ea"/>
                            <a:cs typeface="+mn-cs"/>
                          </a:rPr>
                          <m:t>Public</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Costs</m:t>
                        </m:r>
                      </m:den>
                    </m:f>
                  </m:oMath>
                  <m:oMath xmlns:m="http://schemas.openxmlformats.org/officeDocument/2006/math">
                    <m:r>
                      <m:rPr>
                        <m:aln/>
                      </m:rPr>
                      <a:rPr lang="en-GB" sz="1100" b="0" i="1" baseline="0">
                        <a:solidFill>
                          <a:schemeClr val="dk1"/>
                        </a:solidFill>
                        <a:effectLst/>
                        <a:latin typeface="Cambria Math" panose="02040503050406030204" pitchFamily="18" charset="0"/>
                        <a:ea typeface="+mn-ea"/>
                        <a:cs typeface="+mn-cs"/>
                      </a:rPr>
                      <m:t>=</m:t>
                    </m:r>
                    <m:f>
                      <m:fPr>
                        <m:ctrlPr>
                          <a:rPr lang="en-GB" sz="1100" b="0" i="1" baseline="0">
                            <a:solidFill>
                              <a:schemeClr val="dk1"/>
                            </a:solidFill>
                            <a:effectLst/>
                            <a:latin typeface="Cambria Math" panose="02040503050406030204" pitchFamily="18" charset="0"/>
                            <a:ea typeface="+mn-ea"/>
                            <a:cs typeface="+mn-cs"/>
                          </a:rPr>
                        </m:ctrlPr>
                      </m:fPr>
                      <m:num>
                        <m:r>
                          <m:rPr>
                            <m:sty m:val="p"/>
                          </m:rPr>
                          <a:rPr lang="en-GB" sz="1100" b="0" i="0" baseline="0">
                            <a:solidFill>
                              <a:schemeClr val="dk1"/>
                            </a:solidFill>
                            <a:effectLst/>
                            <a:latin typeface="Cambria Math" panose="02040503050406030204" pitchFamily="18" charset="0"/>
                            <a:ea typeface="+mn-ea"/>
                            <a:cs typeface="+mn-cs"/>
                          </a:rPr>
                          <m:t>Private</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Net</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Benefits</m:t>
                        </m:r>
                      </m:num>
                      <m:den>
                        <m:r>
                          <m:rPr>
                            <m:sty m:val="p"/>
                          </m:rPr>
                          <a:rPr lang="en-GB" sz="1100" b="0" i="0" baseline="0">
                            <a:solidFill>
                              <a:schemeClr val="dk1"/>
                            </a:solidFill>
                            <a:effectLst/>
                            <a:latin typeface="Cambria Math" panose="02040503050406030204" pitchFamily="18" charset="0"/>
                            <a:ea typeface="+mn-ea"/>
                            <a:cs typeface="+mn-cs"/>
                          </a:rPr>
                          <m:t>Public</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Costs</m:t>
                        </m:r>
                      </m:den>
                    </m:f>
                    <m:r>
                      <a:rPr lang="en-GB" sz="1100" b="0" i="1" baseline="0">
                        <a:solidFill>
                          <a:schemeClr val="dk1"/>
                        </a:solidFill>
                        <a:effectLst/>
                        <a:latin typeface="Cambria Math" panose="02040503050406030204" pitchFamily="18" charset="0"/>
                        <a:ea typeface="+mn-ea"/>
                        <a:cs typeface="+mn-cs"/>
                      </a:rPr>
                      <m:t>−1</m:t>
                    </m:r>
                  </m:oMath>
                  <m:oMath xmlns:m="http://schemas.openxmlformats.org/officeDocument/2006/math">
                    <m:r>
                      <m:rPr>
                        <m:aln/>
                      </m:rPr>
                      <a:rPr lang="en-GB" sz="1100" b="0" i="1" baseline="0">
                        <a:solidFill>
                          <a:schemeClr val="dk1"/>
                        </a:solidFill>
                        <a:effectLst/>
                        <a:latin typeface="Cambria Math" panose="02040503050406030204" pitchFamily="18" charset="0"/>
                        <a:ea typeface="+mn-ea"/>
                        <a:cs typeface="+mn-cs"/>
                      </a:rPr>
                      <m:t>=</m:t>
                    </m:r>
                    <m:r>
                      <a:rPr lang="en-GB" sz="1100" b="0" i="1" baseline="0">
                        <a:solidFill>
                          <a:schemeClr val="dk1"/>
                        </a:solidFill>
                        <a:effectLst/>
                        <a:latin typeface="Cambria Math" panose="02040503050406030204" pitchFamily="18" charset="0"/>
                        <a:ea typeface="+mn-ea"/>
                        <a:cs typeface="+mn-cs"/>
                      </a:rPr>
                      <m:t> </m:t>
                    </m:r>
                    <m:f>
                      <m:fPr>
                        <m:ctrlPr>
                          <a:rPr lang="en-GB" sz="1100" i="1">
                            <a:solidFill>
                              <a:schemeClr val="dk1"/>
                            </a:solidFill>
                            <a:effectLst/>
                            <a:latin typeface="Cambria Math" panose="02040503050406030204" pitchFamily="18" charset="0"/>
                            <a:ea typeface="+mn-ea"/>
                            <a:cs typeface="+mn-cs"/>
                          </a:rPr>
                        </m:ctrlPr>
                      </m:fPr>
                      <m:num>
                        <m:r>
                          <m:rPr>
                            <m:sty m:val="p"/>
                          </m:rPr>
                          <a:rPr lang="en-GB" sz="1100">
                            <a:solidFill>
                              <a:schemeClr val="dk1"/>
                            </a:solidFill>
                            <a:effectLst/>
                            <a:latin typeface="Cambria Math" panose="02040503050406030204" pitchFamily="18" charset="0"/>
                            <a:ea typeface="+mn-ea"/>
                            <a:cs typeface="+mn-cs"/>
                          </a:rPr>
                          <m:t>Private</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net</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benefit</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from</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Measurement</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Infrastructure</m:t>
                        </m:r>
                        <m:r>
                          <a:rPr lang="en-GB" sz="1100">
                            <a:solidFill>
                              <a:schemeClr val="dk1"/>
                            </a:solidFill>
                            <a:effectLst/>
                            <a:latin typeface="Cambria Math" panose="02040503050406030204" pitchFamily="18" charset="0"/>
                            <a:ea typeface="+mn-ea"/>
                            <a:cs typeface="+mn-cs"/>
                          </a:rPr>
                          <m:t>+</m:t>
                        </m:r>
                        <m:r>
                          <m:rPr>
                            <m:sty m:val="p"/>
                          </m:rPr>
                          <a:rPr lang="en-GB" sz="1100">
                            <a:solidFill>
                              <a:schemeClr val="dk1"/>
                            </a:solidFill>
                            <a:effectLst/>
                            <a:latin typeface="Cambria Math" panose="02040503050406030204" pitchFamily="18" charset="0"/>
                            <a:ea typeface="+mn-ea"/>
                            <a:cs typeface="+mn-cs"/>
                          </a:rPr>
                          <m:t>Private</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net</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benefit</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from</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Innovation</m:t>
                        </m:r>
                      </m:num>
                      <m:den>
                        <m:r>
                          <m:rPr>
                            <m:sty m:val="p"/>
                          </m:rPr>
                          <a:rPr lang="en-GB" sz="1100">
                            <a:solidFill>
                              <a:schemeClr val="dk1"/>
                            </a:solidFill>
                            <a:effectLst/>
                            <a:latin typeface="Cambria Math" panose="02040503050406030204" pitchFamily="18" charset="0"/>
                            <a:ea typeface="+mn-ea"/>
                            <a:cs typeface="+mn-cs"/>
                          </a:rPr>
                          <m:t>Public</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costs</m:t>
                        </m:r>
                      </m:den>
                    </m:f>
                    <m:r>
                      <a:rPr lang="en-GB" sz="1100" b="0" i="1">
                        <a:solidFill>
                          <a:schemeClr val="dk1"/>
                        </a:solidFill>
                        <a:effectLst/>
                        <a:latin typeface="Cambria Math" panose="02040503050406030204" pitchFamily="18" charset="0"/>
                        <a:ea typeface="+mn-ea"/>
                        <a:cs typeface="+mn-cs"/>
                      </a:rPr>
                      <m:t>−1</m:t>
                    </m:r>
                  </m:oMath>
                  <m:oMath xmlns:m="http://schemas.openxmlformats.org/officeDocument/2006/math">
                    <m:r>
                      <m:rPr>
                        <m:aln/>
                      </m:rPr>
                      <a:rPr lang="en-GB" sz="1100" b="0" i="1">
                        <a:solidFill>
                          <a:schemeClr val="dk1"/>
                        </a:solidFill>
                        <a:effectLst/>
                        <a:latin typeface="Cambria Math" panose="02040503050406030204" pitchFamily="18" charset="0"/>
                        <a:ea typeface="+mn-ea"/>
                        <a:cs typeface="+mn-cs"/>
                      </a:rPr>
                      <m:t>=</m:t>
                    </m:r>
                    <m:r>
                      <a:rPr lang="en-GB" sz="1100" b="0" i="1">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Private</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return</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on</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public</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funding</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from</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Measurement</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Infrastructure</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Private</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return</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on</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public</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funding</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from</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Innovation</m:t>
                    </m:r>
                    <m:r>
                      <a:rPr lang="en-GB" sz="1100" i="1">
                        <a:solidFill>
                          <a:schemeClr val="dk1"/>
                        </a:solidFill>
                        <a:effectLst/>
                        <a:latin typeface="Cambria Math" panose="02040503050406030204" pitchFamily="18" charset="0"/>
                        <a:ea typeface="+mn-ea"/>
                        <a:cs typeface="+mn-cs"/>
                      </a:rPr>
                      <m:t>−</m:t>
                    </m:r>
                    <m:r>
                      <a:rPr lang="en-GB" sz="1100">
                        <a:solidFill>
                          <a:schemeClr val="dk1"/>
                        </a:solidFill>
                        <a:effectLst/>
                        <a:latin typeface="Cambria Math" panose="02040503050406030204" pitchFamily="18" charset="0"/>
                        <a:ea typeface="+mn-ea"/>
                        <a:cs typeface="+mn-cs"/>
                      </a:rPr>
                      <m:t>1</m:t>
                    </m:r>
                  </m:oMath>
                </m:oMathPara>
              </a14:m>
              <a:br>
                <a:rPr lang="en-GB" sz="1100" b="0" i="1" baseline="0">
                  <a:solidFill>
                    <a:schemeClr val="dk1"/>
                  </a:solidFill>
                  <a:effectLst/>
                  <a:latin typeface="Cambria Math" panose="02040503050406030204" pitchFamily="18" charset="0"/>
                  <a:ea typeface="+mn-ea"/>
                  <a:cs typeface="+mn-cs"/>
                </a:rPr>
              </a:br>
              <a:endParaRPr lang="en-GB" sz="1100" b="0" i="0" baseline="0">
                <a:solidFill>
                  <a:schemeClr val="dk1"/>
                </a:solidFill>
                <a:effectLst/>
                <a:ea typeface="+mn-ea"/>
                <a:cs typeface="+mn-cs"/>
              </a:endParaRPr>
            </a:p>
            <a:p>
              <a:br>
                <a:rPr lang="en-GB" sz="1100" b="0" i="0" u="none" baseline="0"/>
              </a:br>
              <a:r>
                <a:rPr lang="en-GB" sz="1100" b="0" i="0" u="none" baseline="0"/>
                <a:t>That is,</a:t>
              </a:r>
            </a:p>
            <a:p>
              <a14:m>
                <m:oMath xmlns:m="http://schemas.openxmlformats.org/officeDocument/2006/math">
                  <m:r>
                    <m:rPr>
                      <m:sty m:val="p"/>
                    </m:rPr>
                    <a:rPr lang="en-GB" sz="1100" b="0" i="0" u="none" baseline="0">
                      <a:latin typeface="Cambria Math" panose="02040503050406030204" pitchFamily="18" charset="0"/>
                    </a:rPr>
                    <m:t>Average</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Social</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RoR</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on</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NMS</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funding</m:t>
                  </m:r>
                  <m:r>
                    <a:rPr lang="en-GB" sz="1100" b="0" i="0" u="none" baseline="0">
                      <a:latin typeface="Cambria Math" panose="02040503050406030204" pitchFamily="18" charset="0"/>
                    </a:rPr>
                    <m:t> = </m:t>
                  </m:r>
                  <m:sSub>
                    <m:sSubPr>
                      <m:ctrlPr>
                        <a:rPr lang="en-GB" sz="1100" b="0" i="1" u="none" baseline="0">
                          <a:latin typeface="Cambria Math" panose="02040503050406030204" pitchFamily="18" charset="0"/>
                        </a:rPr>
                      </m:ctrlPr>
                    </m:sSubPr>
                    <m:e>
                      <m:nary>
                        <m:naryPr>
                          <m:chr m:val="∑"/>
                          <m:supHide m:val="on"/>
                          <m:ctrlPr>
                            <a:rPr lang="en-GB" sz="1100" b="0" i="1" u="none" baseline="0">
                              <a:latin typeface="Cambria Math" panose="02040503050406030204" pitchFamily="18" charset="0"/>
                            </a:rPr>
                          </m:ctrlPr>
                        </m:naryPr>
                        <m:sub>
                          <m:r>
                            <m:rPr>
                              <m:brk m:alnAt="7"/>
                            </m:rPr>
                            <a:rPr lang="en-GB" sz="1100" b="0" i="1" u="none" baseline="0">
                              <a:latin typeface="Cambria Math" panose="02040503050406030204" pitchFamily="18" charset="0"/>
                            </a:rPr>
                            <m:t>𝑖</m:t>
                          </m:r>
                        </m:sub>
                        <m:sup/>
                        <m:e>
                          <m:d>
                            <m:dPr>
                              <m:ctrlPr>
                                <a:rPr lang="en-GB" sz="1100" b="0" i="1" u="none" baseline="0">
                                  <a:latin typeface="Cambria Math" panose="02040503050406030204" pitchFamily="18" charset="0"/>
                                </a:rPr>
                              </m:ctrlPr>
                            </m:dPr>
                            <m:e>
                              <m:r>
                                <m:rPr>
                                  <m:sty m:val="p"/>
                                </m:rPr>
                                <a:rPr lang="en-GB" sz="1100" b="0" i="0" u="none" baseline="0">
                                  <a:latin typeface="Cambria Math" panose="02040503050406030204" pitchFamily="18" charset="0"/>
                                </a:rPr>
                                <m:t>Average</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Private</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RoR</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on</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NMS</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funding</m:t>
                              </m:r>
                            </m:e>
                          </m:d>
                        </m:e>
                      </m:nary>
                    </m:e>
                    <m:sub>
                      <m:r>
                        <a:rPr lang="en-GB" sz="1100" b="0" i="1" u="none" baseline="0">
                          <a:latin typeface="Cambria Math" panose="02040503050406030204" pitchFamily="18" charset="0"/>
                        </a:rPr>
                        <m:t>𝑖</m:t>
                      </m:r>
                    </m:sub>
                  </m:sSub>
                  <m:r>
                    <a:rPr lang="en-GB" sz="1100" b="0" i="1" u="none" baseline="0">
                      <a:latin typeface="Cambria Math" panose="02040503050406030204" pitchFamily="18" charset="0"/>
                    </a:rPr>
                    <m:t>−1</m:t>
                  </m:r>
                </m:oMath>
              </a14:m>
              <a:r>
                <a:rPr lang="en-GB" sz="1100" b="0" i="0" u="none" baseline="0"/>
                <a:t>, where </a:t>
              </a:r>
              <a14:m>
                <m:oMath xmlns:m="http://schemas.openxmlformats.org/officeDocument/2006/math">
                  <m:r>
                    <a:rPr lang="en-GB" sz="1100" b="0" i="1" u="none" baseline="0">
                      <a:latin typeface="Cambria Math" panose="02040503050406030204" pitchFamily="18" charset="0"/>
                    </a:rPr>
                    <m:t>𝑖</m:t>
                  </m:r>
                </m:oMath>
              </a14:m>
              <a:r>
                <a:rPr lang="en-GB" sz="1100" b="0" i="0" u="none" baseline="0"/>
                <a:t> represent the different impact streams.</a:t>
              </a:r>
            </a:p>
            <a:p>
              <a:endParaRPr lang="en-GB" sz="1100" b="0" i="0" u="none" baseline="0"/>
            </a:p>
            <a:p>
              <a:pPr marL="0" marR="0" lvl="0" indent="0" defTabSz="914400" eaLnBrk="1" fontAlgn="auto" latinLnBrk="0" hangingPunct="1">
                <a:lnSpc>
                  <a:spcPct val="100000"/>
                </a:lnSpc>
                <a:spcBef>
                  <a:spcPts val="0"/>
                </a:spcBef>
                <a:spcAft>
                  <a:spcPts val="0"/>
                </a:spcAft>
                <a:buClrTx/>
                <a:buSzTx/>
                <a:buFontTx/>
                <a:buNone/>
                <a:tabLst/>
                <a:defRPr/>
              </a:pPr>
              <a:r>
                <a:rPr lang="en-GB" sz="1100" b="0" i="0" u="sng" baseline="0">
                  <a:solidFill>
                    <a:schemeClr val="dk1"/>
                  </a:solidFill>
                  <a:effectLst/>
                  <a:latin typeface="+mn-lt"/>
                  <a:ea typeface="+mn-ea"/>
                  <a:cs typeface="+mn-cs"/>
                </a:rPr>
                <a:t>Relationship between Average RoR and Marginal RoR:</a:t>
              </a:r>
              <a:r>
                <a:rPr lang="en-GB" sz="1100" b="0" i="0" baseline="0">
                  <a:solidFill>
                    <a:schemeClr val="dk1"/>
                  </a:solidFill>
                  <a:effectLst/>
                  <a:latin typeface="+mn-lt"/>
                  <a:ea typeface="+mn-ea"/>
                  <a:cs typeface="+mn-cs"/>
                </a:rPr>
                <a:t> As discussed in the Tabs "1) Parameters-Innovation Stream" and "2) Parameters-Measurement Infra", the marginal private return for an impact stream is 66% of the corresponding average private return for that stream (full derivation in section 32.4 of King &amp; Nayak (2025): https://doi.org/10.47120/npl.IEA27).  </a:t>
              </a:r>
            </a:p>
            <a:p>
              <a:pPr marL="0" marR="0" lvl="0" indent="0" defTabSz="914400" eaLnBrk="1" fontAlgn="auto" latinLnBrk="0" hangingPunct="1">
                <a:lnSpc>
                  <a:spcPct val="100000"/>
                </a:lnSpc>
                <a:spcBef>
                  <a:spcPts val="0"/>
                </a:spcBef>
                <a:spcAft>
                  <a:spcPts val="0"/>
                </a:spcAft>
                <a:buClrTx/>
                <a:buSzTx/>
                <a:buFontTx/>
                <a:buNone/>
                <a:tabLst/>
                <a:defRPr/>
              </a:pPr>
              <a:r>
                <a:rPr lang="en-GB" sz="1100" b="0" i="0" baseline="0">
                  <a:solidFill>
                    <a:schemeClr val="dk1"/>
                  </a:solidFill>
                  <a:effectLst/>
                  <a:latin typeface="+mn-lt"/>
                  <a:ea typeface="+mn-ea"/>
                  <a:cs typeface="+mn-cs"/>
                </a:rPr>
                <a:t>Using this relationship, we can define:</a:t>
              </a:r>
            </a:p>
            <a:p>
              <a:pPr marL="0" marR="0" lvl="0" indent="0"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r>
                    <m:rPr>
                      <m:sty m:val="p"/>
                    </m:rPr>
                    <a:rPr lang="en-GB" sz="1100" b="0" i="0" baseline="0">
                      <a:solidFill>
                        <a:schemeClr val="dk1"/>
                      </a:solidFill>
                      <a:effectLst/>
                      <a:latin typeface="Cambria Math" panose="02040503050406030204" pitchFamily="18" charset="0"/>
                      <a:ea typeface="+mn-ea"/>
                      <a:cs typeface="+mn-cs"/>
                    </a:rPr>
                    <m:t>Marginal</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Social</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RoR</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on</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NMS</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funding</m:t>
                  </m:r>
                  <m:r>
                    <a:rPr lang="en-GB" sz="1100" b="0" i="0" baseline="0">
                      <a:solidFill>
                        <a:schemeClr val="dk1"/>
                      </a:solidFill>
                      <a:effectLst/>
                      <a:latin typeface="Cambria Math" panose="02040503050406030204" pitchFamily="18" charset="0"/>
                      <a:ea typeface="+mn-ea"/>
                      <a:cs typeface="+mn-cs"/>
                    </a:rPr>
                    <m:t> = </m:t>
                  </m:r>
                  <m:sSub>
                    <m:sSubPr>
                      <m:ctrlPr>
                        <a:rPr lang="en-GB" sz="1100" b="0" i="1" baseline="0">
                          <a:solidFill>
                            <a:schemeClr val="dk1"/>
                          </a:solidFill>
                          <a:effectLst/>
                          <a:latin typeface="Cambria Math" panose="02040503050406030204" pitchFamily="18" charset="0"/>
                          <a:ea typeface="+mn-ea"/>
                          <a:cs typeface="+mn-cs"/>
                        </a:rPr>
                      </m:ctrlPr>
                    </m:sSubPr>
                    <m:e>
                      <m:nary>
                        <m:naryPr>
                          <m:chr m:val="∑"/>
                          <m:supHide m:val="on"/>
                          <m:ctrlPr>
                            <a:rPr lang="en-GB" sz="1100" b="0" i="1" baseline="0">
                              <a:solidFill>
                                <a:schemeClr val="dk1"/>
                              </a:solidFill>
                              <a:effectLst/>
                              <a:latin typeface="Cambria Math" panose="02040503050406030204" pitchFamily="18" charset="0"/>
                              <a:ea typeface="+mn-ea"/>
                              <a:cs typeface="+mn-cs"/>
                            </a:rPr>
                          </m:ctrlPr>
                        </m:naryPr>
                        <m:sub>
                          <m:r>
                            <m:rPr>
                              <m:brk m:alnAt="7"/>
                            </m:rPr>
                            <a:rPr lang="en-GB" sz="1100" b="0" i="1" baseline="0">
                              <a:solidFill>
                                <a:schemeClr val="dk1"/>
                              </a:solidFill>
                              <a:effectLst/>
                              <a:latin typeface="Cambria Math" panose="02040503050406030204" pitchFamily="18" charset="0"/>
                              <a:ea typeface="+mn-ea"/>
                              <a:cs typeface="+mn-cs"/>
                            </a:rPr>
                            <m:t>𝑖</m:t>
                          </m:r>
                        </m:sub>
                        <m:sup/>
                        <m:e>
                          <m:d>
                            <m:dPr>
                              <m:ctrlPr>
                                <a:rPr lang="en-GB" sz="1100" b="0" i="1" baseline="0">
                                  <a:solidFill>
                                    <a:schemeClr val="dk1"/>
                                  </a:solidFill>
                                  <a:effectLst/>
                                  <a:latin typeface="Cambria Math" panose="02040503050406030204" pitchFamily="18" charset="0"/>
                                  <a:ea typeface="+mn-ea"/>
                                  <a:cs typeface="+mn-cs"/>
                                </a:rPr>
                              </m:ctrlPr>
                            </m:dPr>
                            <m:e>
                              <m:r>
                                <m:rPr>
                                  <m:sty m:val="p"/>
                                </m:rPr>
                                <a:rPr lang="en-GB" sz="1100" b="0" i="0" baseline="0">
                                  <a:solidFill>
                                    <a:schemeClr val="dk1"/>
                                  </a:solidFill>
                                  <a:effectLst/>
                                  <a:latin typeface="Cambria Math" panose="02040503050406030204" pitchFamily="18" charset="0"/>
                                  <a:ea typeface="+mn-ea"/>
                                  <a:cs typeface="+mn-cs"/>
                                </a:rPr>
                                <m:t>Marginal</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Private</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RoR</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on</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NMS</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funding</m:t>
                              </m:r>
                            </m:e>
                          </m:d>
                        </m:e>
                      </m:nary>
                    </m:e>
                    <m:sub>
                      <m:r>
                        <a:rPr lang="en-GB" sz="1100" b="0" i="1" baseline="0">
                          <a:solidFill>
                            <a:schemeClr val="dk1"/>
                          </a:solidFill>
                          <a:effectLst/>
                          <a:latin typeface="Cambria Math" panose="02040503050406030204" pitchFamily="18" charset="0"/>
                          <a:ea typeface="+mn-ea"/>
                          <a:cs typeface="+mn-cs"/>
                        </a:rPr>
                        <m:t>𝑖</m:t>
                      </m:r>
                    </m:sub>
                  </m:sSub>
                  <m:r>
                    <a:rPr lang="en-GB" sz="1100" b="0" i="1" baseline="0">
                      <a:solidFill>
                        <a:schemeClr val="dk1"/>
                      </a:solidFill>
                      <a:effectLst/>
                      <a:latin typeface="Cambria Math" panose="02040503050406030204" pitchFamily="18" charset="0"/>
                      <a:ea typeface="+mn-ea"/>
                      <a:cs typeface="+mn-cs"/>
                    </a:rPr>
                    <m:t>−1</m:t>
                  </m:r>
                </m:oMath>
              </a14:m>
              <a:r>
                <a:rPr lang="en-GB" sz="1100" b="0" i="0" baseline="0">
                  <a:solidFill>
                    <a:schemeClr val="dk1"/>
                  </a:solidFill>
                  <a:effectLst/>
                  <a:latin typeface="+mn-lt"/>
                  <a:ea typeface="+mn-ea"/>
                  <a:cs typeface="+mn-cs"/>
                </a:rPr>
                <a:t>, where </a:t>
              </a:r>
              <a14:m>
                <m:oMath xmlns:m="http://schemas.openxmlformats.org/officeDocument/2006/math">
                  <m:r>
                    <a:rPr lang="en-GB" sz="1100" b="0" i="1" baseline="0">
                      <a:solidFill>
                        <a:schemeClr val="dk1"/>
                      </a:solidFill>
                      <a:effectLst/>
                      <a:latin typeface="Cambria Math" panose="02040503050406030204" pitchFamily="18" charset="0"/>
                      <a:ea typeface="+mn-ea"/>
                      <a:cs typeface="+mn-cs"/>
                    </a:rPr>
                    <m:t>𝑖</m:t>
                  </m:r>
                </m:oMath>
              </a14:m>
              <a:r>
                <a:rPr lang="en-GB" sz="1100" b="0" i="0" baseline="0">
                  <a:solidFill>
                    <a:schemeClr val="dk1"/>
                  </a:solidFill>
                  <a:effectLst/>
                  <a:latin typeface="+mn-lt"/>
                  <a:ea typeface="+mn-ea"/>
                  <a:cs typeface="+mn-cs"/>
                </a:rPr>
                <a:t> represent the different impact streams.</a:t>
              </a:r>
              <a:endParaRPr lang="en-GB">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0" i="0" u="none"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0" i="0" u="none" baseline="0"/>
            </a:p>
            <a:p>
              <a:pPr rtl="0" fontAlgn="base"/>
              <a:r>
                <a:rPr lang="en-GB" sz="1100" b="0" i="0">
                  <a:solidFill>
                    <a:schemeClr val="dk1"/>
                  </a:solidFill>
                  <a:effectLst/>
                  <a:latin typeface="+mn-lt"/>
                  <a:ea typeface="+mn-ea"/>
                  <a:cs typeface="+mn-cs"/>
                </a:rPr>
                <a:t> </a:t>
              </a:r>
            </a:p>
          </xdr:txBody>
        </xdr:sp>
      </mc:Choice>
      <mc:Fallback xmlns="">
        <xdr:sp macro="" textlink="">
          <xdr:nvSpPr>
            <xdr:cNvPr id="5" name="TextBox 4">
              <a:extLst>
                <a:ext uri="{FF2B5EF4-FFF2-40B4-BE49-F238E27FC236}">
                  <a16:creationId xmlns:a16="http://schemas.microsoft.com/office/drawing/2014/main" id="{FACC61E2-F4A2-4142-B144-4BC185B86656}"/>
                </a:ext>
              </a:extLst>
            </xdr:cNvPr>
            <xdr:cNvSpPr txBox="1"/>
          </xdr:nvSpPr>
          <xdr:spPr>
            <a:xfrm>
              <a:off x="5126182" y="4707082"/>
              <a:ext cx="13322011" cy="3432463"/>
            </a:xfrm>
            <a:prstGeom prst="rect">
              <a:avLst/>
            </a:prstGeom>
            <a:solidFill>
              <a:schemeClr val="accent4">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a:t>Net Rates of Return (RoR)</a:t>
              </a:r>
            </a:p>
            <a:p>
              <a:pPr/>
              <a:r>
                <a:rPr lang="en-GB" sz="1100" b="0" i="0" u="none" baseline="0">
                  <a:latin typeface="Cambria Math" panose="02040503050406030204" pitchFamily="18" charset="0"/>
                </a:rPr>
                <a:t>Average Social RoR on NMS funding&amp;=(Social Net Beneft)/(Public Costs)</a:t>
              </a:r>
              <a:br>
                <a:rPr lang="en-GB" sz="1100" b="0" i="0" u="none" baseline="0">
                  <a:latin typeface="Cambria Math" panose="02040503050406030204" pitchFamily="18" charset="0"/>
                </a:rPr>
              </a:br>
              <a:r>
                <a:rPr lang="en-GB" sz="1100" b="0" i="0" baseline="0">
                  <a:solidFill>
                    <a:schemeClr val="dk1"/>
                  </a:solidFill>
                  <a:effectLst/>
                  <a:latin typeface="Cambria Math" panose="02040503050406030204" pitchFamily="18" charset="0"/>
                  <a:ea typeface="+mn-ea"/>
                  <a:cs typeface="+mn-cs"/>
                </a:rPr>
                <a:t>&amp;=  (Total Benefits −Private Costs −Public Costs)/(Public Costs)</a:t>
              </a:r>
              <a:br>
                <a:rPr lang="en-GB" sz="1100" b="0" i="0" baseline="0">
                  <a:solidFill>
                    <a:schemeClr val="dk1"/>
                  </a:solidFill>
                  <a:effectLst/>
                  <a:latin typeface="Cambria Math" panose="02040503050406030204" pitchFamily="18" charset="0"/>
                  <a:ea typeface="+mn-ea"/>
                  <a:cs typeface="+mn-cs"/>
                </a:rPr>
              </a:br>
              <a:r>
                <a:rPr lang="en-GB" sz="1100" b="0" i="0" baseline="0">
                  <a:solidFill>
                    <a:schemeClr val="dk1"/>
                  </a:solidFill>
                  <a:effectLst/>
                  <a:latin typeface="Cambria Math" panose="02040503050406030204" pitchFamily="18" charset="0"/>
                  <a:ea typeface="+mn-ea"/>
                  <a:cs typeface="+mn-cs"/>
                </a:rPr>
                <a:t>&amp;=(Private Net Benefits)/(Public Costs)−1</a:t>
              </a:r>
              <a:br>
                <a:rPr lang="en-GB" sz="1100" b="0" i="1" baseline="0">
                  <a:solidFill>
                    <a:schemeClr val="dk1"/>
                  </a:solidFill>
                  <a:effectLst/>
                  <a:latin typeface="Cambria Math" panose="02040503050406030204" pitchFamily="18" charset="0"/>
                  <a:ea typeface="+mn-ea"/>
                  <a:cs typeface="+mn-cs"/>
                </a:rPr>
              </a:br>
              <a:r>
                <a:rPr lang="en-GB" sz="1100" b="0" i="0" baseline="0">
                  <a:solidFill>
                    <a:schemeClr val="dk1"/>
                  </a:solidFill>
                  <a:effectLst/>
                  <a:latin typeface="Cambria Math" panose="02040503050406030204" pitchFamily="18" charset="0"/>
                  <a:ea typeface="+mn-ea"/>
                  <a:cs typeface="+mn-cs"/>
                </a:rPr>
                <a:t>&amp;= </a:t>
              </a:r>
              <a:r>
                <a:rPr lang="en-GB" sz="1100" i="0">
                  <a:solidFill>
                    <a:schemeClr val="dk1"/>
                  </a:solidFill>
                  <a:effectLst/>
                  <a:latin typeface="Cambria Math" panose="02040503050406030204" pitchFamily="18" charset="0"/>
                  <a:ea typeface="+mn-ea"/>
                  <a:cs typeface="+mn-cs"/>
                </a:rPr>
                <a:t> (Private net benefit from Measurement Infrastructure+Private net benefit from Innovation)/(Public costs)</a:t>
              </a:r>
              <a:r>
                <a:rPr lang="en-GB" sz="1100" b="0" i="0">
                  <a:solidFill>
                    <a:schemeClr val="dk1"/>
                  </a:solidFill>
                  <a:effectLst/>
                  <a:latin typeface="Cambria Math" panose="02040503050406030204" pitchFamily="18" charset="0"/>
                  <a:ea typeface="+mn-ea"/>
                  <a:cs typeface="+mn-cs"/>
                </a:rPr>
                <a:t>−1</a:t>
              </a:r>
              <a:br>
                <a:rPr lang="en-GB" sz="1100" b="0" i="1">
                  <a:solidFill>
                    <a:schemeClr val="dk1"/>
                  </a:solidFill>
                  <a:effectLst/>
                  <a:latin typeface="Cambria Math" panose="02040503050406030204" pitchFamily="18" charset="0"/>
                  <a:ea typeface="+mn-ea"/>
                  <a:cs typeface="+mn-cs"/>
                </a:rPr>
              </a:br>
              <a:r>
                <a:rPr lang="en-GB" sz="1100" b="0" i="0">
                  <a:solidFill>
                    <a:schemeClr val="dk1"/>
                  </a:solidFill>
                  <a:effectLst/>
                  <a:latin typeface="Cambria Math" panose="02040503050406030204" pitchFamily="18" charset="0"/>
                  <a:ea typeface="+mn-ea"/>
                  <a:cs typeface="+mn-cs"/>
                </a:rPr>
                <a:t>&amp;= </a:t>
              </a:r>
              <a:r>
                <a:rPr lang="en-GB" sz="1100" i="0">
                  <a:solidFill>
                    <a:schemeClr val="dk1"/>
                  </a:solidFill>
                  <a:effectLst/>
                  <a:latin typeface="Cambria Math" panose="02040503050406030204" pitchFamily="18" charset="0"/>
                  <a:ea typeface="+mn-ea"/>
                  <a:cs typeface="+mn-cs"/>
                </a:rPr>
                <a:t>Private return on public funding from Measurement Infrastructure+ Private return on public funding from Innovation−1</a:t>
              </a:r>
              <a:br>
                <a:rPr lang="en-GB" sz="1100" b="0" i="1" baseline="0">
                  <a:solidFill>
                    <a:schemeClr val="dk1"/>
                  </a:solidFill>
                  <a:effectLst/>
                  <a:latin typeface="Cambria Math" panose="02040503050406030204" pitchFamily="18" charset="0"/>
                  <a:ea typeface="+mn-ea"/>
                  <a:cs typeface="+mn-cs"/>
                </a:rPr>
              </a:br>
              <a:endParaRPr lang="en-GB" sz="1100" b="0" i="0" baseline="0">
                <a:solidFill>
                  <a:schemeClr val="dk1"/>
                </a:solidFill>
                <a:effectLst/>
                <a:ea typeface="+mn-ea"/>
                <a:cs typeface="+mn-cs"/>
              </a:endParaRPr>
            </a:p>
            <a:p>
              <a:br>
                <a:rPr lang="en-GB" sz="1100" b="0" i="0" u="none" baseline="0"/>
              </a:br>
              <a:r>
                <a:rPr lang="en-GB" sz="1100" b="0" i="0" u="none" baseline="0"/>
                <a:t>That is,</a:t>
              </a:r>
            </a:p>
            <a:p>
              <a:r>
                <a:rPr lang="en-GB" sz="1100" b="0" i="0" u="none" baseline="0">
                  <a:latin typeface="Cambria Math" panose="02040503050406030204" pitchFamily="18" charset="0"/>
                </a:rPr>
                <a:t>Average Social RoR on NMS funding = ∑_𝑖▒(Average Private RoR on NMS funding) _𝑖−1</a:t>
              </a:r>
              <a:r>
                <a:rPr lang="en-GB" sz="1100" b="0" i="0" u="none" baseline="0"/>
                <a:t>, where </a:t>
              </a:r>
              <a:r>
                <a:rPr lang="en-GB" sz="1100" b="0" i="0" u="none" baseline="0">
                  <a:latin typeface="Cambria Math" panose="02040503050406030204" pitchFamily="18" charset="0"/>
                </a:rPr>
                <a:t>𝑖</a:t>
              </a:r>
              <a:r>
                <a:rPr lang="en-GB" sz="1100" b="0" i="0" u="none" baseline="0"/>
                <a:t> represent the different impact streams.</a:t>
              </a:r>
            </a:p>
            <a:p>
              <a:endParaRPr lang="en-GB" sz="1100" b="0" i="0" u="none" baseline="0"/>
            </a:p>
            <a:p>
              <a:pPr marL="0" marR="0" lvl="0" indent="0" defTabSz="914400" eaLnBrk="1" fontAlgn="auto" latinLnBrk="0" hangingPunct="1">
                <a:lnSpc>
                  <a:spcPct val="100000"/>
                </a:lnSpc>
                <a:spcBef>
                  <a:spcPts val="0"/>
                </a:spcBef>
                <a:spcAft>
                  <a:spcPts val="0"/>
                </a:spcAft>
                <a:buClrTx/>
                <a:buSzTx/>
                <a:buFontTx/>
                <a:buNone/>
                <a:tabLst/>
                <a:defRPr/>
              </a:pPr>
              <a:r>
                <a:rPr lang="en-GB" sz="1100" b="0" i="0" u="sng" baseline="0">
                  <a:solidFill>
                    <a:schemeClr val="dk1"/>
                  </a:solidFill>
                  <a:effectLst/>
                  <a:latin typeface="+mn-lt"/>
                  <a:ea typeface="+mn-ea"/>
                  <a:cs typeface="+mn-cs"/>
                </a:rPr>
                <a:t>Relationship between Average RoR and Marginal RoR:</a:t>
              </a:r>
              <a:r>
                <a:rPr lang="en-GB" sz="1100" b="0" i="0" baseline="0">
                  <a:solidFill>
                    <a:schemeClr val="dk1"/>
                  </a:solidFill>
                  <a:effectLst/>
                  <a:latin typeface="+mn-lt"/>
                  <a:ea typeface="+mn-ea"/>
                  <a:cs typeface="+mn-cs"/>
                </a:rPr>
                <a:t> As discussed in the Tabs "1) Parameters-Innovation Stream" and "2) Parameters-Measurement Infra", the marginal private return for an impact stream is 66% of the corresponding average private return for that stream (full derivation in section 32.4 of King &amp; Nayak (2025): https://doi.org/10.47120/npl.IEA27).  </a:t>
              </a:r>
            </a:p>
            <a:p>
              <a:pPr marL="0" marR="0" lvl="0" indent="0" defTabSz="914400" eaLnBrk="1" fontAlgn="auto" latinLnBrk="0" hangingPunct="1">
                <a:lnSpc>
                  <a:spcPct val="100000"/>
                </a:lnSpc>
                <a:spcBef>
                  <a:spcPts val="0"/>
                </a:spcBef>
                <a:spcAft>
                  <a:spcPts val="0"/>
                </a:spcAft>
                <a:buClrTx/>
                <a:buSzTx/>
                <a:buFontTx/>
                <a:buNone/>
                <a:tabLst/>
                <a:defRPr/>
              </a:pPr>
              <a:r>
                <a:rPr lang="en-GB" sz="1100" b="0" i="0" baseline="0">
                  <a:solidFill>
                    <a:schemeClr val="dk1"/>
                  </a:solidFill>
                  <a:effectLst/>
                  <a:latin typeface="+mn-lt"/>
                  <a:ea typeface="+mn-ea"/>
                  <a:cs typeface="+mn-cs"/>
                </a:rPr>
                <a:t>Using this relationship, we can define:</a:t>
              </a:r>
            </a:p>
            <a:p>
              <a:pPr marL="0" marR="0" lvl="0" indent="0" defTabSz="914400" eaLnBrk="1" fontAlgn="auto" latinLnBrk="0" hangingPunct="1">
                <a:lnSpc>
                  <a:spcPct val="100000"/>
                </a:lnSpc>
                <a:spcBef>
                  <a:spcPts val="0"/>
                </a:spcBef>
                <a:spcAft>
                  <a:spcPts val="0"/>
                </a:spcAft>
                <a:buClrTx/>
                <a:buSzTx/>
                <a:buFontTx/>
                <a:buNone/>
                <a:tabLst/>
                <a:defRPr/>
              </a:pPr>
              <a:r>
                <a:rPr lang="en-GB" sz="1100" b="0" i="0" baseline="0">
                  <a:solidFill>
                    <a:schemeClr val="dk1"/>
                  </a:solidFill>
                  <a:effectLst/>
                  <a:latin typeface="Cambria Math" panose="02040503050406030204" pitchFamily="18" charset="0"/>
                  <a:ea typeface="+mn-ea"/>
                  <a:cs typeface="+mn-cs"/>
                </a:rPr>
                <a:t>Marginal Social RoR on NMS funding = ∑_𝑖▒(Marginal Private RoR on NMS funding) _𝑖−1</a:t>
              </a:r>
              <a:r>
                <a:rPr lang="en-GB" sz="1100" b="0" i="0" baseline="0">
                  <a:solidFill>
                    <a:schemeClr val="dk1"/>
                  </a:solidFill>
                  <a:effectLst/>
                  <a:latin typeface="+mn-lt"/>
                  <a:ea typeface="+mn-ea"/>
                  <a:cs typeface="+mn-cs"/>
                </a:rPr>
                <a:t>, where </a:t>
              </a:r>
              <a:r>
                <a:rPr lang="en-GB" sz="1100" b="0" i="0" baseline="0">
                  <a:solidFill>
                    <a:schemeClr val="dk1"/>
                  </a:solidFill>
                  <a:effectLst/>
                  <a:latin typeface="Cambria Math" panose="02040503050406030204" pitchFamily="18" charset="0"/>
                  <a:ea typeface="+mn-ea"/>
                  <a:cs typeface="+mn-cs"/>
                </a:rPr>
                <a:t>𝑖</a:t>
              </a:r>
              <a:r>
                <a:rPr lang="en-GB" sz="1100" b="0" i="0" baseline="0">
                  <a:solidFill>
                    <a:schemeClr val="dk1"/>
                  </a:solidFill>
                  <a:effectLst/>
                  <a:latin typeface="+mn-lt"/>
                  <a:ea typeface="+mn-ea"/>
                  <a:cs typeface="+mn-cs"/>
                </a:rPr>
                <a:t> represent the different impact streams.</a:t>
              </a:r>
              <a:endParaRPr lang="en-GB">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0" i="0" u="none"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0" i="0" u="none" baseline="0"/>
            </a:p>
            <a:p>
              <a:pPr rtl="0" fontAlgn="base"/>
              <a:r>
                <a:rPr lang="en-GB" sz="1100" b="0" i="0">
                  <a:solidFill>
                    <a:schemeClr val="dk1"/>
                  </a:solidFill>
                  <a:effectLst/>
                  <a:latin typeface="+mn-lt"/>
                  <a:ea typeface="+mn-ea"/>
                  <a:cs typeface="+mn-cs"/>
                </a:rPr>
                <a:t> </a:t>
              </a:r>
            </a:p>
          </xdr:txBody>
        </xdr:sp>
      </mc:Fallback>
    </mc:AlternateContent>
    <xdr:clientData/>
  </xdr:twoCellAnchor>
  <xdr:twoCellAnchor>
    <xdr:from>
      <xdr:col>7</xdr:col>
      <xdr:colOff>609600</xdr:colOff>
      <xdr:row>35</xdr:row>
      <xdr:rowOff>45720</xdr:rowOff>
    </xdr:from>
    <xdr:to>
      <xdr:col>16</xdr:col>
      <xdr:colOff>281940</xdr:colOff>
      <xdr:row>45</xdr:row>
      <xdr:rowOff>53340</xdr:rowOff>
    </xdr:to>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A06B15DC-2B60-9931-4DEA-21BF1DB6A321}"/>
                </a:ext>
              </a:extLst>
            </xdr:cNvPr>
            <xdr:cNvSpPr txBox="1"/>
          </xdr:nvSpPr>
          <xdr:spPr>
            <a:xfrm>
              <a:off x="7795260" y="8915400"/>
              <a:ext cx="7033260" cy="183642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kern="1200"/>
                <a:t>NPSV</a:t>
              </a:r>
            </a:p>
            <a:p>
              <a:r>
                <a:rPr lang="en-GB" sz="1100" b="0" kern="1200"/>
                <a:t>Using the above relationship,</a:t>
              </a:r>
              <a:r>
                <a:rPr lang="en-GB" sz="1100" b="0" kern="1200" baseline="0"/>
                <a:t> we get:</a:t>
              </a:r>
            </a:p>
            <a:p>
              <a:pPr/>
              <a14:m>
                <m:oMathPara xmlns:m="http://schemas.openxmlformats.org/officeDocument/2006/math">
                  <m:oMathParaPr>
                    <m:jc m:val="left"/>
                  </m:oMathParaPr>
                  <m:oMath xmlns:m="http://schemas.openxmlformats.org/officeDocument/2006/math">
                    <m:r>
                      <m:rPr>
                        <m:sty m:val="p"/>
                      </m:rPr>
                      <a:rPr lang="en-GB" sz="1100" b="0" i="0" kern="1200">
                        <a:latin typeface="Cambria Math" panose="02040503050406030204" pitchFamily="18" charset="0"/>
                      </a:rPr>
                      <m:t>Real</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Average</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Net</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Social</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Value</m:t>
                    </m:r>
                    <m:r>
                      <a:rPr lang="en-GB" sz="1100" b="0" i="0" kern="1200">
                        <a:latin typeface="Cambria Math" panose="02040503050406030204" pitchFamily="18" charset="0"/>
                      </a:rPr>
                      <m:t>=</m:t>
                    </m:r>
                    <m:r>
                      <m:rPr>
                        <m:sty m:val="p"/>
                      </m:rPr>
                      <a:rPr lang="en-GB" sz="1100" b="0" i="0" kern="1200">
                        <a:latin typeface="Cambria Math" panose="02040503050406030204" pitchFamily="18" charset="0"/>
                      </a:rPr>
                      <m:t>Real</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Funding</m:t>
                    </m:r>
                    <m:r>
                      <a:rPr lang="en-GB" sz="1100" b="0" i="1" kern="1200">
                        <a:latin typeface="Cambria Math" panose="02040503050406030204" pitchFamily="18" charset="0"/>
                      </a:rPr>
                      <m:t>×</m:t>
                    </m:r>
                    <m:r>
                      <m:rPr>
                        <m:sty m:val="p"/>
                      </m:rPr>
                      <a:rPr lang="en-GB" sz="1100" b="0" i="0" baseline="0">
                        <a:solidFill>
                          <a:schemeClr val="dk1"/>
                        </a:solidFill>
                        <a:effectLst/>
                        <a:latin typeface="Cambria Math" panose="02040503050406030204" pitchFamily="18" charset="0"/>
                        <a:ea typeface="+mn-ea"/>
                        <a:cs typeface="+mn-cs"/>
                      </a:rPr>
                      <m:t>Average</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Social</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RoR</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on</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NMS</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funding</m:t>
                    </m:r>
                  </m:oMath>
                </m:oMathPara>
              </a14:m>
              <a:endParaRPr lang="en-GB" sz="1100" i="0" kern="1200"/>
            </a:p>
            <a:p>
              <a:pPr/>
              <a14:m>
                <m:oMathPara xmlns:m="http://schemas.openxmlformats.org/officeDocument/2006/math">
                  <m:oMathParaPr>
                    <m:jc m:val="left"/>
                  </m:oMathParaPr>
                  <m:oMath xmlns:m="http://schemas.openxmlformats.org/officeDocument/2006/math">
                    <m:r>
                      <m:rPr>
                        <m:sty m:val="p"/>
                      </m:rPr>
                      <a:rPr lang="en-GB" sz="1100" b="0" i="0" kern="1200">
                        <a:latin typeface="Cambria Math" panose="02040503050406030204" pitchFamily="18" charset="0"/>
                      </a:rPr>
                      <m:t>Average</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NPSV</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PV</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of</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Average</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Net</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Social</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Value</m:t>
                    </m:r>
                    <m:r>
                      <a:rPr lang="en-GB" sz="1100" b="0" i="0" kern="1200">
                        <a:latin typeface="Cambria Math" panose="02040503050406030204" pitchFamily="18" charset="0"/>
                      </a:rPr>
                      <m:t>= </m:t>
                    </m:r>
                    <m:r>
                      <m:rPr>
                        <m:sty m:val="p"/>
                      </m:rPr>
                      <a:rPr lang="en-GB" sz="1100" b="0" i="0">
                        <a:solidFill>
                          <a:schemeClr val="dk1"/>
                        </a:solidFill>
                        <a:effectLst/>
                        <a:latin typeface="Cambria Math" panose="02040503050406030204" pitchFamily="18" charset="0"/>
                        <a:ea typeface="+mn-ea"/>
                        <a:cs typeface="+mn-cs"/>
                      </a:rPr>
                      <m:t>Real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Average</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Net</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Social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Value</m:t>
                    </m:r>
                    <m:r>
                      <a:rPr lang="en-GB" sz="1100" b="0" i="1">
                        <a:solidFill>
                          <a:schemeClr val="dk1"/>
                        </a:solidFill>
                        <a:effectLst/>
                        <a:latin typeface="Cambria Math" panose="02040503050406030204" pitchFamily="18" charset="0"/>
                        <a:ea typeface="+mn-ea"/>
                        <a:cs typeface="+mn-cs"/>
                      </a:rPr>
                      <m:t>×</m:t>
                    </m:r>
                    <m:r>
                      <m:rPr>
                        <m:sty m:val="p"/>
                      </m:rPr>
                      <a:rPr lang="en-GB" sz="1100" b="0" i="0">
                        <a:solidFill>
                          <a:schemeClr val="dk1"/>
                        </a:solidFill>
                        <a:effectLst/>
                        <a:latin typeface="Cambria Math" panose="02040503050406030204" pitchFamily="18" charset="0"/>
                        <a:ea typeface="+mn-ea"/>
                        <a:cs typeface="+mn-cs"/>
                      </a:rPr>
                      <m:t>Discount</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rate</m:t>
                    </m:r>
                  </m:oMath>
                </m:oMathPara>
              </a14:m>
              <a:endParaRPr lang="en-GB" sz="1100" i="0" kern="1200"/>
            </a:p>
            <a:p>
              <a:endParaRPr lang="en-GB" sz="1100" i="0" kern="1200"/>
            </a:p>
            <a:p>
              <a:r>
                <a:rPr lang="en-GB" sz="1100" i="0" kern="1200"/>
                <a:t>Similarly,</a:t>
              </a:r>
            </a:p>
            <a:p>
              <a:pPr/>
              <a14:m>
                <m:oMathPara xmlns:m="http://schemas.openxmlformats.org/officeDocument/2006/math">
                  <m:oMathParaPr>
                    <m:jc m:val="left"/>
                  </m:oMathParaPr>
                  <m:oMath xmlns:m="http://schemas.openxmlformats.org/officeDocument/2006/math">
                    <m:r>
                      <m:rPr>
                        <m:sty m:val="p"/>
                      </m:rPr>
                      <a:rPr lang="en-GB" sz="1100" b="0" i="0">
                        <a:solidFill>
                          <a:schemeClr val="dk1"/>
                        </a:solidFill>
                        <a:effectLst/>
                        <a:latin typeface="Cambria Math" panose="02040503050406030204" pitchFamily="18" charset="0"/>
                        <a:ea typeface="+mn-ea"/>
                        <a:cs typeface="+mn-cs"/>
                      </a:rPr>
                      <m:t>Real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Marginal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Net</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Social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Value</m:t>
                    </m:r>
                    <m:r>
                      <a:rPr lang="en-GB" sz="1100" b="0" i="0">
                        <a:solidFill>
                          <a:schemeClr val="dk1"/>
                        </a:solidFill>
                        <a:effectLst/>
                        <a:latin typeface="Cambria Math" panose="02040503050406030204" pitchFamily="18" charset="0"/>
                        <a:ea typeface="+mn-ea"/>
                        <a:cs typeface="+mn-cs"/>
                      </a:rPr>
                      <m:t>=</m:t>
                    </m:r>
                    <m:r>
                      <m:rPr>
                        <m:sty m:val="p"/>
                      </m:rPr>
                      <a:rPr lang="en-GB" sz="1100" b="0" i="0">
                        <a:solidFill>
                          <a:schemeClr val="dk1"/>
                        </a:solidFill>
                        <a:effectLst/>
                        <a:latin typeface="Cambria Math" panose="02040503050406030204" pitchFamily="18" charset="0"/>
                        <a:ea typeface="+mn-ea"/>
                        <a:cs typeface="+mn-cs"/>
                      </a:rPr>
                      <m:t>Real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Funding</m:t>
                    </m:r>
                    <m:r>
                      <a:rPr lang="en-GB" sz="1100" b="0" i="1">
                        <a:solidFill>
                          <a:schemeClr val="dk1"/>
                        </a:solidFill>
                        <a:effectLst/>
                        <a:latin typeface="Cambria Math" panose="02040503050406030204" pitchFamily="18" charset="0"/>
                        <a:ea typeface="+mn-ea"/>
                        <a:cs typeface="+mn-cs"/>
                      </a:rPr>
                      <m:t>×</m:t>
                    </m:r>
                    <m:r>
                      <m:rPr>
                        <m:sty m:val="p"/>
                      </m:rPr>
                      <a:rPr lang="en-GB" sz="1100" b="0" i="0" baseline="0">
                        <a:solidFill>
                          <a:schemeClr val="dk1"/>
                        </a:solidFill>
                        <a:effectLst/>
                        <a:latin typeface="Cambria Math" panose="02040503050406030204" pitchFamily="18" charset="0"/>
                        <a:ea typeface="+mn-ea"/>
                        <a:cs typeface="+mn-cs"/>
                      </a:rPr>
                      <m:t>Marginal</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Social</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RoR</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on</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NMS</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funding</m:t>
                    </m:r>
                  </m:oMath>
                </m:oMathPara>
              </a14:m>
              <a:endParaRPr lang="en-GB">
                <a:effectLst/>
              </a:endParaRPr>
            </a:p>
            <a:p>
              <a:pPr/>
              <a14:m>
                <m:oMathPara xmlns:m="http://schemas.openxmlformats.org/officeDocument/2006/math">
                  <m:oMathParaPr>
                    <m:jc m:val="left"/>
                  </m:oMathParaPr>
                  <m:oMath xmlns:m="http://schemas.openxmlformats.org/officeDocument/2006/math">
                    <m:r>
                      <m:rPr>
                        <m:sty m:val="p"/>
                      </m:rPr>
                      <a:rPr lang="en-GB" sz="1100" b="0" i="0">
                        <a:solidFill>
                          <a:schemeClr val="dk1"/>
                        </a:solidFill>
                        <a:effectLst/>
                        <a:latin typeface="Cambria Math" panose="02040503050406030204" pitchFamily="18" charset="0"/>
                        <a:ea typeface="+mn-ea"/>
                        <a:cs typeface="+mn-cs"/>
                      </a:rPr>
                      <m:t>Marginal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NPSV</m:t>
                    </m:r>
                    <m:r>
                      <a:rPr lang="en-GB" sz="1100" b="0" i="0">
                        <a:solidFill>
                          <a:schemeClr val="dk1"/>
                        </a:solidFill>
                        <a:effectLst/>
                        <a:latin typeface="Cambria Math" panose="02040503050406030204" pitchFamily="18" charset="0"/>
                        <a:ea typeface="+mn-ea"/>
                        <a:cs typeface="+mn-cs"/>
                      </a:rPr>
                      <m:t>:=</m:t>
                    </m:r>
                    <m:r>
                      <m:rPr>
                        <m:sty m:val="p"/>
                      </m:rPr>
                      <a:rPr lang="en-GB" sz="1100" b="0" i="0">
                        <a:solidFill>
                          <a:schemeClr val="dk1"/>
                        </a:solidFill>
                        <a:effectLst/>
                        <a:latin typeface="Cambria Math" panose="02040503050406030204" pitchFamily="18" charset="0"/>
                        <a:ea typeface="+mn-ea"/>
                        <a:cs typeface="+mn-cs"/>
                      </a:rPr>
                      <m:t>PV</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of</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Marginal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Net</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Social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Value</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Real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Marginal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Net</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Social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Value</m:t>
                    </m:r>
                    <m:r>
                      <a:rPr lang="en-GB" sz="1100" b="0" i="1">
                        <a:solidFill>
                          <a:schemeClr val="dk1"/>
                        </a:solidFill>
                        <a:effectLst/>
                        <a:latin typeface="Cambria Math" panose="02040503050406030204" pitchFamily="18" charset="0"/>
                        <a:ea typeface="+mn-ea"/>
                        <a:cs typeface="+mn-cs"/>
                      </a:rPr>
                      <m:t>×</m:t>
                    </m:r>
                    <m:r>
                      <m:rPr>
                        <m:sty m:val="p"/>
                      </m:rPr>
                      <a:rPr lang="en-GB" sz="1100" b="0" i="0">
                        <a:solidFill>
                          <a:schemeClr val="dk1"/>
                        </a:solidFill>
                        <a:effectLst/>
                        <a:latin typeface="Cambria Math" panose="02040503050406030204" pitchFamily="18" charset="0"/>
                        <a:ea typeface="+mn-ea"/>
                        <a:cs typeface="+mn-cs"/>
                      </a:rPr>
                      <m:t>Discount</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rate</m:t>
                    </m:r>
                  </m:oMath>
                </m:oMathPara>
              </a14:m>
              <a:endParaRPr lang="en-GB">
                <a:effectLst/>
              </a:endParaRPr>
            </a:p>
            <a:p>
              <a:endParaRPr lang="en-GB">
                <a:effectLst/>
              </a:endParaRPr>
            </a:p>
            <a:p>
              <a:r>
                <a:rPr lang="en-GB">
                  <a:effectLst/>
                </a:rPr>
                <a:t>where, deflators and discounting are applied using</a:t>
              </a:r>
              <a:r>
                <a:rPr lang="en-GB" baseline="0">
                  <a:effectLst/>
                </a:rPr>
                <a:t> 2026-27 as the baseline year.</a:t>
              </a:r>
              <a:r>
                <a:rPr lang="en-GB">
                  <a:effectLst/>
                </a:rPr>
                <a:t> </a:t>
              </a:r>
            </a:p>
            <a:p>
              <a:endParaRPr lang="en-GB" sz="1100" i="0" kern="1200"/>
            </a:p>
          </xdr:txBody>
        </xdr:sp>
      </mc:Choice>
      <mc:Fallback xmlns="">
        <xdr:sp macro="" textlink="">
          <xdr:nvSpPr>
            <xdr:cNvPr id="4" name="TextBox 3">
              <a:extLst>
                <a:ext uri="{FF2B5EF4-FFF2-40B4-BE49-F238E27FC236}">
                  <a16:creationId xmlns:a16="http://schemas.microsoft.com/office/drawing/2014/main" id="{A06B15DC-2B60-9931-4DEA-21BF1DB6A321}"/>
                </a:ext>
              </a:extLst>
            </xdr:cNvPr>
            <xdr:cNvSpPr txBox="1"/>
          </xdr:nvSpPr>
          <xdr:spPr>
            <a:xfrm>
              <a:off x="7795260" y="8915400"/>
              <a:ext cx="7033260" cy="183642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kern="1200"/>
                <a:t>NPSV</a:t>
              </a:r>
            </a:p>
            <a:p>
              <a:r>
                <a:rPr lang="en-GB" sz="1100" b="0" kern="1200"/>
                <a:t>Using the above relationship,</a:t>
              </a:r>
              <a:r>
                <a:rPr lang="en-GB" sz="1100" b="0" kern="1200" baseline="0"/>
                <a:t> we get:</a:t>
              </a:r>
            </a:p>
            <a:p>
              <a:pPr/>
              <a:r>
                <a:rPr lang="en-GB" sz="1100" b="0" i="0" kern="1200">
                  <a:latin typeface="Cambria Math" panose="02040503050406030204" pitchFamily="18" charset="0"/>
                </a:rPr>
                <a:t>Real Average Net Social Value=Real Funding×</a:t>
              </a:r>
              <a:r>
                <a:rPr lang="en-GB" sz="1100" b="0" i="0" baseline="0">
                  <a:solidFill>
                    <a:schemeClr val="dk1"/>
                  </a:solidFill>
                  <a:effectLst/>
                  <a:latin typeface="Cambria Math" panose="02040503050406030204" pitchFamily="18" charset="0"/>
                  <a:ea typeface="+mn-ea"/>
                  <a:cs typeface="+mn-cs"/>
                </a:rPr>
                <a:t>Average Social RoR on NMS funding</a:t>
              </a:r>
              <a:endParaRPr lang="en-GB" sz="1100" i="0" kern="1200"/>
            </a:p>
            <a:p>
              <a:pPr/>
              <a:r>
                <a:rPr lang="en-GB" sz="1100" b="0" i="0" kern="1200">
                  <a:latin typeface="Cambria Math" panose="02040503050406030204" pitchFamily="18" charset="0"/>
                </a:rPr>
                <a:t>Average NPSV :=PV of Average Net Social Value= </a:t>
              </a:r>
              <a:r>
                <a:rPr lang="en-GB" sz="1100" b="0" i="0">
                  <a:solidFill>
                    <a:schemeClr val="dk1"/>
                  </a:solidFill>
                  <a:effectLst/>
                  <a:latin typeface="Cambria Math" panose="02040503050406030204" pitchFamily="18" charset="0"/>
                  <a:ea typeface="+mn-ea"/>
                  <a:cs typeface="+mn-cs"/>
                </a:rPr>
                <a:t>Real Average Net Social Value×Discount rate</a:t>
              </a:r>
              <a:endParaRPr lang="en-GB" sz="1100" i="0" kern="1200"/>
            </a:p>
            <a:p>
              <a:endParaRPr lang="en-GB" sz="1100" i="0" kern="1200"/>
            </a:p>
            <a:p>
              <a:r>
                <a:rPr lang="en-GB" sz="1100" i="0" kern="1200"/>
                <a:t>Similarly,</a:t>
              </a:r>
            </a:p>
            <a:p>
              <a:pPr/>
              <a:r>
                <a:rPr lang="en-GB" sz="1100" b="0" i="0">
                  <a:solidFill>
                    <a:schemeClr val="dk1"/>
                  </a:solidFill>
                  <a:effectLst/>
                  <a:latin typeface="Cambria Math" panose="02040503050406030204" pitchFamily="18" charset="0"/>
                  <a:ea typeface="+mn-ea"/>
                  <a:cs typeface="+mn-cs"/>
                </a:rPr>
                <a:t>Real Marginal Net Social Value=Real Funding×</a:t>
              </a:r>
              <a:r>
                <a:rPr lang="en-GB" sz="1100" b="0" i="0" baseline="0">
                  <a:solidFill>
                    <a:schemeClr val="dk1"/>
                  </a:solidFill>
                  <a:effectLst/>
                  <a:latin typeface="Cambria Math" panose="02040503050406030204" pitchFamily="18" charset="0"/>
                  <a:ea typeface="+mn-ea"/>
                  <a:cs typeface="+mn-cs"/>
                </a:rPr>
                <a:t>Marginal Social RoR on NMS funding</a:t>
              </a:r>
              <a:endParaRPr lang="en-GB">
                <a:effectLst/>
              </a:endParaRPr>
            </a:p>
            <a:p>
              <a:pPr/>
              <a:r>
                <a:rPr lang="en-GB" sz="1100" b="0" i="0">
                  <a:solidFill>
                    <a:schemeClr val="dk1"/>
                  </a:solidFill>
                  <a:effectLst/>
                  <a:latin typeface="Cambria Math" panose="02040503050406030204" pitchFamily="18" charset="0"/>
                  <a:ea typeface="+mn-ea"/>
                  <a:cs typeface="+mn-cs"/>
                </a:rPr>
                <a:t>Marginal NPSV:=PV of Marginal Net Social Value= Real Marginal Net Social Value×Discount rate</a:t>
              </a:r>
              <a:endParaRPr lang="en-GB">
                <a:effectLst/>
              </a:endParaRPr>
            </a:p>
            <a:p>
              <a:endParaRPr lang="en-GB">
                <a:effectLst/>
              </a:endParaRPr>
            </a:p>
            <a:p>
              <a:r>
                <a:rPr lang="en-GB">
                  <a:effectLst/>
                </a:rPr>
                <a:t>where, deflators and discounting are applied using</a:t>
              </a:r>
              <a:r>
                <a:rPr lang="en-GB" baseline="0">
                  <a:effectLst/>
                </a:rPr>
                <a:t> 2026-27 as the baseline year.</a:t>
              </a:r>
              <a:r>
                <a:rPr lang="en-GB">
                  <a:effectLst/>
                </a:rPr>
                <a:t> </a:t>
              </a:r>
            </a:p>
            <a:p>
              <a:endParaRPr lang="en-GB" sz="1100" i="0" kern="1200"/>
            </a:p>
          </xdr:txBody>
        </xdr:sp>
      </mc:Fallback>
    </mc:AlternateContent>
    <xdr:clientData/>
  </xdr:twoCellAnchor>
  <xdr:twoCellAnchor>
    <xdr:from>
      <xdr:col>3</xdr:col>
      <xdr:colOff>142874</xdr:colOff>
      <xdr:row>46</xdr:row>
      <xdr:rowOff>20089</xdr:rowOff>
    </xdr:from>
    <xdr:to>
      <xdr:col>16</xdr:col>
      <xdr:colOff>606136</xdr:colOff>
      <xdr:row>56</xdr:row>
      <xdr:rowOff>95250</xdr:rowOff>
    </xdr:to>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B8DBF385-3318-A4A8-E97A-A6E7B4FFC55C}"/>
                </a:ext>
              </a:extLst>
            </xdr:cNvPr>
            <xdr:cNvSpPr txBox="1"/>
          </xdr:nvSpPr>
          <xdr:spPr>
            <a:xfrm>
              <a:off x="4602306" y="10670771"/>
              <a:ext cx="10559762" cy="1936865"/>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i="0" u="sng">
                  <a:solidFill>
                    <a:schemeClr val="dk1"/>
                  </a:solidFill>
                  <a:effectLst/>
                  <a:latin typeface="+mn-lt"/>
                  <a:ea typeface="+mn-ea"/>
                  <a:cs typeface="+mn-cs"/>
                </a:rPr>
                <a:t>Total Benefits and Benefits-Costs Ratio</a:t>
              </a:r>
              <a:endParaRPr lang="en-GB" sz="1400">
                <a:effectLst/>
              </a:endParaRPr>
            </a:p>
            <a:p>
              <a:r>
                <a:rPr lang="en-GB" sz="1100" i="0">
                  <a:solidFill>
                    <a:schemeClr val="dk1"/>
                  </a:solidFill>
                  <a:effectLst/>
                  <a:latin typeface="+mn-lt"/>
                  <a:ea typeface="+mn-ea"/>
                  <a:cs typeface="+mn-cs"/>
                </a:rPr>
                <a:t>We can calculate total benefits based</a:t>
              </a:r>
              <a:r>
                <a:rPr lang="en-GB" sz="1100" i="0" baseline="0">
                  <a:solidFill>
                    <a:schemeClr val="dk1"/>
                  </a:solidFill>
                  <a:effectLst/>
                  <a:latin typeface="+mn-lt"/>
                  <a:ea typeface="+mn-ea"/>
                  <a:cs typeface="+mn-cs"/>
                </a:rPr>
                <a:t> on the average and marginal returns as follows:</a:t>
              </a:r>
              <a:endParaRPr lang="en-GB">
                <a:effectLst/>
              </a:endParaRPr>
            </a:p>
            <a:p>
              <a:pPr/>
              <a14:m>
                <m:oMathPara xmlns:m="http://schemas.openxmlformats.org/officeDocument/2006/math">
                  <m:oMathParaPr>
                    <m:jc m:val="centerGroup"/>
                  </m:oMathParaPr>
                  <m:oMath xmlns:m="http://schemas.openxmlformats.org/officeDocument/2006/math">
                    <m:r>
                      <m:rPr>
                        <m:sty m:val="p"/>
                      </m:rPr>
                      <a:rPr lang="en-GB" sz="1100" b="0" i="0">
                        <a:solidFill>
                          <a:schemeClr val="dk1"/>
                        </a:solidFill>
                        <a:effectLst/>
                        <a:latin typeface="Cambria Math" panose="02040503050406030204" pitchFamily="18" charset="0"/>
                        <a:ea typeface="+mn-ea"/>
                        <a:cs typeface="+mn-cs"/>
                      </a:rPr>
                      <m:t>PV</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of</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Total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Social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Benefits</m:t>
                    </m:r>
                    <m:r>
                      <a:rPr lang="en-GB" sz="1100" b="0" i="0">
                        <a:solidFill>
                          <a:schemeClr val="dk1"/>
                        </a:solidFill>
                        <a:effectLst/>
                        <a:latin typeface="Cambria Math" panose="02040503050406030204" pitchFamily="18" charset="0"/>
                        <a:ea typeface="+mn-ea"/>
                        <a:cs typeface="+mn-cs"/>
                      </a:rPr>
                      <m:t> </m:t>
                    </m:r>
                    <m:d>
                      <m:dPr>
                        <m:ctrlPr>
                          <a:rPr lang="en-GB" sz="1100" b="0" i="1">
                            <a:solidFill>
                              <a:schemeClr val="dk1"/>
                            </a:solidFill>
                            <a:effectLst/>
                            <a:latin typeface="Cambria Math" panose="02040503050406030204" pitchFamily="18" charset="0"/>
                            <a:ea typeface="+mn-ea"/>
                            <a:cs typeface="+mn-cs"/>
                          </a:rPr>
                        </m:ctrlPr>
                      </m:dPr>
                      <m:e>
                        <m:r>
                          <m:rPr>
                            <m:sty m:val="p"/>
                          </m:rPr>
                          <a:rPr lang="en-GB" sz="1100" b="0" i="0">
                            <a:solidFill>
                              <a:schemeClr val="dk1"/>
                            </a:solidFill>
                            <a:effectLst/>
                            <a:latin typeface="Cambria Math" panose="02040503050406030204" pitchFamily="18" charset="0"/>
                            <a:ea typeface="+mn-ea"/>
                            <a:cs typeface="+mn-cs"/>
                          </a:rPr>
                          <m:t>based</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on</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average</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return</m:t>
                        </m:r>
                      </m:e>
                    </m:d>
                    <m:r>
                      <m:rPr>
                        <m:aln/>
                      </m:rPr>
                      <a:rPr lang="en-GB" sz="1100" b="0" i="0">
                        <a:solidFill>
                          <a:schemeClr val="dk1"/>
                        </a:solidFill>
                        <a:effectLst/>
                        <a:latin typeface="Cambria Math" panose="02040503050406030204" pitchFamily="18" charset="0"/>
                        <a:ea typeface="+mn-ea"/>
                        <a:cs typeface="+mn-cs"/>
                      </a:rPr>
                      <m:t>=</m:t>
                    </m:r>
                    <m:r>
                      <m:rPr>
                        <m:sty m:val="p"/>
                      </m:rPr>
                      <a:rPr lang="en-GB" sz="1100" b="0" i="0">
                        <a:solidFill>
                          <a:schemeClr val="dk1"/>
                        </a:solidFill>
                        <a:effectLst/>
                        <a:latin typeface="Cambria Math" panose="02040503050406030204" pitchFamily="18" charset="0"/>
                        <a:ea typeface="+mn-ea"/>
                        <a:cs typeface="+mn-cs"/>
                      </a:rPr>
                      <m:t>PV</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of</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Social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Net</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Benefits</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based</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on</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average</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return</m:t>
                    </m:r>
                    <m:r>
                      <a:rPr lang="en-GB" sz="1100" b="0" i="0">
                        <a:solidFill>
                          <a:schemeClr val="dk1"/>
                        </a:solidFill>
                        <a:effectLst/>
                        <a:latin typeface="Cambria Math" panose="02040503050406030204" pitchFamily="18" charset="0"/>
                        <a:ea typeface="+mn-ea"/>
                        <a:cs typeface="+mn-cs"/>
                      </a:rPr>
                      <m:t>)+</m:t>
                    </m:r>
                    <m:r>
                      <m:rPr>
                        <m:sty m:val="p"/>
                      </m:rPr>
                      <a:rPr lang="en-GB" sz="1100" b="0" i="0">
                        <a:solidFill>
                          <a:schemeClr val="dk1"/>
                        </a:solidFill>
                        <a:effectLst/>
                        <a:latin typeface="Cambria Math" panose="02040503050406030204" pitchFamily="18" charset="0"/>
                        <a:ea typeface="+mn-ea"/>
                        <a:cs typeface="+mn-cs"/>
                      </a:rPr>
                      <m:t>PV</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of</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Total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Social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Costs</m:t>
                    </m:r>
                  </m:oMath>
                  <m:oMath xmlns:m="http://schemas.openxmlformats.org/officeDocument/2006/math">
                    <m:r>
                      <m:rPr>
                        <m:aln/>
                      </m:rPr>
                      <a:rPr lang="en-GB" sz="1100" b="0" i="0">
                        <a:solidFill>
                          <a:schemeClr val="dk1"/>
                        </a:solidFill>
                        <a:effectLst/>
                        <a:latin typeface="Cambria Math" panose="02040503050406030204" pitchFamily="18" charset="0"/>
                        <a:ea typeface="+mn-ea"/>
                        <a:cs typeface="+mn-cs"/>
                      </a:rPr>
                      <m:t>=</m:t>
                    </m:r>
                    <m:r>
                      <m:rPr>
                        <m:sty m:val="p"/>
                      </m:rPr>
                      <a:rPr lang="en-GB" sz="1100" b="0" i="0">
                        <a:solidFill>
                          <a:schemeClr val="dk1"/>
                        </a:solidFill>
                        <a:effectLst/>
                        <a:latin typeface="Cambria Math" panose="02040503050406030204" pitchFamily="18" charset="0"/>
                        <a:ea typeface="+mn-ea"/>
                        <a:cs typeface="+mn-cs"/>
                      </a:rPr>
                      <m:t>Average</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NPSV</m:t>
                    </m:r>
                    <m:r>
                      <a:rPr lang="en-GB" sz="1100" b="0" i="0">
                        <a:solidFill>
                          <a:schemeClr val="dk1"/>
                        </a:solidFill>
                        <a:effectLst/>
                        <a:latin typeface="Cambria Math" panose="02040503050406030204" pitchFamily="18" charset="0"/>
                        <a:ea typeface="+mn-ea"/>
                        <a:cs typeface="+mn-cs"/>
                      </a:rPr>
                      <m:t>+</m:t>
                    </m:r>
                    <m:r>
                      <m:rPr>
                        <m:sty m:val="p"/>
                      </m:rPr>
                      <a:rPr lang="en-GB" sz="1100" b="0" i="0">
                        <a:solidFill>
                          <a:schemeClr val="dk1"/>
                        </a:solidFill>
                        <a:effectLst/>
                        <a:latin typeface="Cambria Math" panose="02040503050406030204" pitchFamily="18" charset="0"/>
                        <a:ea typeface="+mn-ea"/>
                        <a:cs typeface="+mn-cs"/>
                      </a:rPr>
                      <m:t>PV</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of</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Total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Social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Costs</m:t>
                    </m:r>
                  </m:oMath>
                </m:oMathPara>
              </a14:m>
              <a:endParaRPr lang="en-GB">
                <a:effectLst/>
              </a:endParaRPr>
            </a:p>
            <a:p>
              <a:pPr/>
              <a14:m>
                <m:oMathPara xmlns:m="http://schemas.openxmlformats.org/officeDocument/2006/math">
                  <m:oMathParaPr>
                    <m:jc m:val="centerGroup"/>
                  </m:oMathParaPr>
                  <m:oMath xmlns:m="http://schemas.openxmlformats.org/officeDocument/2006/math">
                    <m:r>
                      <m:rPr>
                        <m:sty m:val="p"/>
                      </m:rPr>
                      <a:rPr lang="en-GB" sz="1100" b="0" i="0">
                        <a:solidFill>
                          <a:schemeClr val="dk1"/>
                        </a:solidFill>
                        <a:effectLst/>
                        <a:latin typeface="Cambria Math" panose="02040503050406030204" pitchFamily="18" charset="0"/>
                        <a:ea typeface="+mn-ea"/>
                        <a:cs typeface="+mn-cs"/>
                      </a:rPr>
                      <m:t>PV</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of</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Total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Social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Benefits</m:t>
                    </m:r>
                    <m:r>
                      <a:rPr lang="en-GB" sz="1100" b="0" i="0">
                        <a:solidFill>
                          <a:schemeClr val="dk1"/>
                        </a:solidFill>
                        <a:effectLst/>
                        <a:latin typeface="Cambria Math" panose="02040503050406030204" pitchFamily="18" charset="0"/>
                        <a:ea typeface="+mn-ea"/>
                        <a:cs typeface="+mn-cs"/>
                      </a:rPr>
                      <m:t> </m:t>
                    </m:r>
                    <m:d>
                      <m:dPr>
                        <m:ctrlPr>
                          <a:rPr lang="ar-AE" sz="1100" b="0" i="1">
                            <a:solidFill>
                              <a:schemeClr val="dk1"/>
                            </a:solidFill>
                            <a:effectLst/>
                            <a:latin typeface="Cambria Math" panose="02040503050406030204" pitchFamily="18" charset="0"/>
                            <a:ea typeface="+mn-ea"/>
                            <a:cs typeface="+mn-cs"/>
                          </a:rPr>
                        </m:ctrlPr>
                      </m:dPr>
                      <m:e>
                        <m:r>
                          <m:rPr>
                            <m:sty m:val="p"/>
                          </m:rPr>
                          <a:rPr lang="en-GB" sz="1100" b="0" i="0">
                            <a:solidFill>
                              <a:schemeClr val="dk1"/>
                            </a:solidFill>
                            <a:effectLst/>
                            <a:latin typeface="Cambria Math" panose="02040503050406030204" pitchFamily="18" charset="0"/>
                            <a:ea typeface="+mn-ea"/>
                            <a:cs typeface="+mn-cs"/>
                          </a:rPr>
                          <m:t>based</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on</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marginal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return</m:t>
                        </m:r>
                      </m:e>
                    </m:d>
                    <m:r>
                      <m:rPr>
                        <m:aln/>
                      </m:rPr>
                      <a:rPr lang="ar-AE" sz="1100" b="0" i="0">
                        <a:solidFill>
                          <a:schemeClr val="dk1"/>
                        </a:solidFill>
                        <a:effectLst/>
                        <a:latin typeface="Cambria Math" panose="02040503050406030204" pitchFamily="18" charset="0"/>
                        <a:ea typeface="+mn-ea"/>
                        <a:cs typeface="+mn-cs"/>
                      </a:rPr>
                      <m:t>=</m:t>
                    </m:r>
                    <m:r>
                      <m:rPr>
                        <m:sty m:val="p"/>
                      </m:rPr>
                      <a:rPr lang="en-GB" sz="1100" b="0" i="0">
                        <a:solidFill>
                          <a:schemeClr val="dk1"/>
                        </a:solidFill>
                        <a:effectLst/>
                        <a:latin typeface="Cambria Math" panose="02040503050406030204" pitchFamily="18" charset="0"/>
                        <a:ea typeface="+mn-ea"/>
                        <a:cs typeface="+mn-cs"/>
                      </a:rPr>
                      <m:t>PV</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of</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Social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Net</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Benefits</m:t>
                    </m:r>
                    <m:d>
                      <m:dPr>
                        <m:ctrlPr>
                          <a:rPr lang="ar-AE" sz="1100" b="0" i="1">
                            <a:solidFill>
                              <a:schemeClr val="dk1"/>
                            </a:solidFill>
                            <a:effectLst/>
                            <a:latin typeface="Cambria Math" panose="02040503050406030204" pitchFamily="18" charset="0"/>
                            <a:ea typeface="+mn-ea"/>
                            <a:cs typeface="+mn-cs"/>
                          </a:rPr>
                        </m:ctrlPr>
                      </m:dPr>
                      <m:e>
                        <m:r>
                          <m:rPr>
                            <m:sty m:val="p"/>
                          </m:rPr>
                          <a:rPr lang="en-GB" sz="1100" b="0" i="0">
                            <a:solidFill>
                              <a:schemeClr val="dk1"/>
                            </a:solidFill>
                            <a:effectLst/>
                            <a:latin typeface="Cambria Math" panose="02040503050406030204" pitchFamily="18" charset="0"/>
                            <a:ea typeface="+mn-ea"/>
                            <a:cs typeface="+mn-cs"/>
                          </a:rPr>
                          <m:t>based</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on</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marginal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return</m:t>
                        </m:r>
                      </m:e>
                    </m:d>
                    <m:r>
                      <a:rPr lang="en-GB" sz="1100" b="0" i="0">
                        <a:solidFill>
                          <a:schemeClr val="dk1"/>
                        </a:solidFill>
                        <a:effectLst/>
                        <a:latin typeface="Cambria Math" panose="02040503050406030204" pitchFamily="18" charset="0"/>
                        <a:ea typeface="+mn-ea"/>
                        <a:cs typeface="+mn-cs"/>
                      </a:rPr>
                      <m:t>+</m:t>
                    </m:r>
                    <m:r>
                      <m:rPr>
                        <m:sty m:val="p"/>
                      </m:rPr>
                      <a:rPr lang="en-GB" sz="1100" b="0" i="0">
                        <a:solidFill>
                          <a:schemeClr val="dk1"/>
                        </a:solidFill>
                        <a:effectLst/>
                        <a:latin typeface="Cambria Math" panose="02040503050406030204" pitchFamily="18" charset="0"/>
                        <a:ea typeface="+mn-ea"/>
                        <a:cs typeface="+mn-cs"/>
                      </a:rPr>
                      <m:t>PV</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of</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Total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Social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Costs</m:t>
                    </m:r>
                  </m:oMath>
                  <m:oMath xmlns:m="http://schemas.openxmlformats.org/officeDocument/2006/math">
                    <m:r>
                      <m:rPr>
                        <m:aln/>
                      </m:rPr>
                      <a:rPr lang="en-GB" sz="1100" b="0" i="0">
                        <a:solidFill>
                          <a:schemeClr val="dk1"/>
                        </a:solidFill>
                        <a:effectLst/>
                        <a:latin typeface="Cambria Math" panose="02040503050406030204" pitchFamily="18" charset="0"/>
                        <a:ea typeface="+mn-ea"/>
                        <a:cs typeface="+mn-cs"/>
                      </a:rPr>
                      <m:t>=</m:t>
                    </m:r>
                    <m:r>
                      <m:rPr>
                        <m:sty m:val="p"/>
                      </m:rPr>
                      <a:rPr lang="en-GB" sz="1100" b="0" i="0">
                        <a:solidFill>
                          <a:schemeClr val="dk1"/>
                        </a:solidFill>
                        <a:effectLst/>
                        <a:latin typeface="Cambria Math" panose="02040503050406030204" pitchFamily="18" charset="0"/>
                        <a:ea typeface="+mn-ea"/>
                        <a:cs typeface="+mn-cs"/>
                      </a:rPr>
                      <m:t>Marginal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NPSV</m:t>
                    </m:r>
                    <m:r>
                      <a:rPr lang="en-GB" sz="1100" b="0" i="0">
                        <a:solidFill>
                          <a:schemeClr val="dk1"/>
                        </a:solidFill>
                        <a:effectLst/>
                        <a:latin typeface="Cambria Math" panose="02040503050406030204" pitchFamily="18" charset="0"/>
                        <a:ea typeface="+mn-ea"/>
                        <a:cs typeface="+mn-cs"/>
                      </a:rPr>
                      <m:t>+</m:t>
                    </m:r>
                    <m:r>
                      <m:rPr>
                        <m:sty m:val="p"/>
                      </m:rPr>
                      <a:rPr lang="en-GB" sz="1100" b="0" i="0">
                        <a:solidFill>
                          <a:schemeClr val="dk1"/>
                        </a:solidFill>
                        <a:effectLst/>
                        <a:latin typeface="Cambria Math" panose="02040503050406030204" pitchFamily="18" charset="0"/>
                        <a:ea typeface="+mn-ea"/>
                        <a:cs typeface="+mn-cs"/>
                      </a:rPr>
                      <m:t>PV</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of</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Total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Social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Costs</m:t>
                    </m:r>
                  </m:oMath>
                </m:oMathPara>
              </a14:m>
              <a:endParaRPr lang="en-GB">
                <a:effectLst/>
              </a:endParaRPr>
            </a:p>
            <a:p>
              <a:endParaRPr lang="en-GB">
                <a:effectLst/>
              </a:endParaRPr>
            </a:p>
            <a:p>
              <a:r>
                <a:rPr lang="en-GB" sz="1100" b="0" i="0">
                  <a:solidFill>
                    <a:schemeClr val="dk1"/>
                  </a:solidFill>
                  <a:effectLst/>
                  <a:latin typeface="+mn-lt"/>
                  <a:ea typeface="+mn-ea"/>
                  <a:cs typeface="+mn-cs"/>
                </a:rPr>
                <a:t>And finally, the Benefits-Costs</a:t>
              </a:r>
              <a:r>
                <a:rPr lang="en-GB" sz="1100" b="0" i="0" baseline="0">
                  <a:solidFill>
                    <a:schemeClr val="dk1"/>
                  </a:solidFill>
                  <a:effectLst/>
                  <a:latin typeface="+mn-lt"/>
                  <a:ea typeface="+mn-ea"/>
                  <a:cs typeface="+mn-cs"/>
                </a:rPr>
                <a:t> Ratio (BCR) can be defined as follows:</a:t>
              </a:r>
              <a:endParaRPr lang="en-GB">
                <a:effectLst/>
              </a:endParaRPr>
            </a:p>
            <a:p>
              <a:pPr/>
              <a14:m>
                <m:oMathPara xmlns:m="http://schemas.openxmlformats.org/officeDocument/2006/math">
                  <m:oMathParaPr>
                    <m:jc m:val="centerGroup"/>
                  </m:oMathParaPr>
                  <m:oMath xmlns:m="http://schemas.openxmlformats.org/officeDocument/2006/math">
                    <m:r>
                      <m:rPr>
                        <m:sty m:val="p"/>
                      </m:rPr>
                      <a:rPr lang="en-GB" sz="1100" b="0" i="0" baseline="0">
                        <a:solidFill>
                          <a:schemeClr val="dk1"/>
                        </a:solidFill>
                        <a:effectLst/>
                        <a:latin typeface="Cambria Math" panose="02040503050406030204" pitchFamily="18" charset="0"/>
                        <a:ea typeface="+mn-ea"/>
                        <a:cs typeface="+mn-cs"/>
                      </a:rPr>
                      <m:t>Benefits</m:t>
                    </m:r>
                    <m:r>
                      <a:rPr lang="en-GB" sz="1100" b="0" i="0" baseline="0">
                        <a:solidFill>
                          <a:schemeClr val="dk1"/>
                        </a:solidFill>
                        <a:effectLst/>
                        <a:latin typeface="Cambria Math" panose="02040503050406030204" pitchFamily="18" charset="0"/>
                        <a:ea typeface="+mn-ea"/>
                        <a:cs typeface="+mn-cs"/>
                      </a:rPr>
                      <m:t>−</m:t>
                    </m:r>
                    <m:r>
                      <m:rPr>
                        <m:sty m:val="p"/>
                      </m:rPr>
                      <a:rPr lang="en-GB" sz="1100" b="0" i="0" baseline="0">
                        <a:solidFill>
                          <a:schemeClr val="dk1"/>
                        </a:solidFill>
                        <a:effectLst/>
                        <a:latin typeface="Cambria Math" panose="02040503050406030204" pitchFamily="18" charset="0"/>
                        <a:ea typeface="+mn-ea"/>
                        <a:cs typeface="+mn-cs"/>
                      </a:rPr>
                      <m:t>Cost</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Ratio</m:t>
                    </m:r>
                    <m:r>
                      <a:rPr lang="en-GB" sz="1100" b="0" i="0" baseline="0">
                        <a:solidFill>
                          <a:schemeClr val="dk1"/>
                        </a:solidFill>
                        <a:effectLst/>
                        <a:latin typeface="Cambria Math" panose="02040503050406030204" pitchFamily="18" charset="0"/>
                        <a:ea typeface="+mn-ea"/>
                        <a:cs typeface="+mn-cs"/>
                      </a:rPr>
                      <m:t> =</m:t>
                    </m:r>
                    <m:f>
                      <m:fPr>
                        <m:ctrlPr>
                          <a:rPr lang="en-GB" sz="1100" b="0" i="1" baseline="0">
                            <a:solidFill>
                              <a:schemeClr val="dk1"/>
                            </a:solidFill>
                            <a:effectLst/>
                            <a:latin typeface="Cambria Math" panose="02040503050406030204" pitchFamily="18" charset="0"/>
                            <a:ea typeface="+mn-ea"/>
                            <a:cs typeface="+mn-cs"/>
                          </a:rPr>
                        </m:ctrlPr>
                      </m:fPr>
                      <m:num>
                        <m:r>
                          <m:rPr>
                            <m:sty m:val="p"/>
                          </m:rPr>
                          <a:rPr lang="en-GB" sz="1100" b="0" i="0" baseline="0">
                            <a:solidFill>
                              <a:schemeClr val="dk1"/>
                            </a:solidFill>
                            <a:effectLst/>
                            <a:latin typeface="Cambria Math" panose="02040503050406030204" pitchFamily="18" charset="0"/>
                            <a:ea typeface="+mn-ea"/>
                            <a:cs typeface="+mn-cs"/>
                          </a:rPr>
                          <m:t>PV</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of</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Total</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Social</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Benefits</m:t>
                        </m:r>
                      </m:num>
                      <m:den>
                        <m:r>
                          <m:rPr>
                            <m:sty m:val="p"/>
                          </m:rPr>
                          <a:rPr lang="en-GB" sz="1100" b="0" i="0" baseline="0">
                            <a:solidFill>
                              <a:schemeClr val="dk1"/>
                            </a:solidFill>
                            <a:effectLst/>
                            <a:latin typeface="Cambria Math" panose="02040503050406030204" pitchFamily="18" charset="0"/>
                            <a:ea typeface="+mn-ea"/>
                            <a:cs typeface="+mn-cs"/>
                          </a:rPr>
                          <m:t>PV</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of</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Total</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Social</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Costs</m:t>
                        </m:r>
                      </m:den>
                    </m:f>
                  </m:oMath>
                </m:oMathPara>
              </a14:m>
              <a:endParaRPr lang="en-GB">
                <a:effectLst/>
              </a:endParaRPr>
            </a:p>
            <a:p>
              <a:endParaRPr lang="en-GB" sz="1100" b="0" i="0" kern="1200" baseline="0">
                <a:latin typeface="+mn-lt"/>
              </a:endParaRPr>
            </a:p>
            <a:p>
              <a:br>
                <a:rPr lang="en-GB" sz="1100" b="0" i="0" kern="1200">
                  <a:latin typeface="Cambria Math" panose="02040503050406030204" pitchFamily="18" charset="0"/>
                </a:rPr>
              </a:br>
              <a:br>
                <a:rPr lang="en-GB" sz="1100" b="0" i="0" kern="1200">
                  <a:latin typeface="Cambria Math" panose="02040503050406030204" pitchFamily="18" charset="0"/>
                </a:rPr>
              </a:br>
              <a:br>
                <a:rPr lang="en-GB" sz="1100" b="0" i="0" kern="1200">
                  <a:latin typeface="Cambria Math" panose="02040503050406030204" pitchFamily="18" charset="0"/>
                </a:rPr>
              </a:br>
              <a:endParaRPr lang="en-GB" sz="1100" i="0" kern="1200"/>
            </a:p>
          </xdr:txBody>
        </xdr:sp>
      </mc:Choice>
      <mc:Fallback xmlns="">
        <xdr:sp macro="" textlink="">
          <xdr:nvSpPr>
            <xdr:cNvPr id="6" name="TextBox 5">
              <a:extLst>
                <a:ext uri="{FF2B5EF4-FFF2-40B4-BE49-F238E27FC236}">
                  <a16:creationId xmlns:a16="http://schemas.microsoft.com/office/drawing/2014/main" id="{B8DBF385-3318-A4A8-E97A-A6E7B4FFC55C}"/>
                </a:ext>
              </a:extLst>
            </xdr:cNvPr>
            <xdr:cNvSpPr txBox="1"/>
          </xdr:nvSpPr>
          <xdr:spPr>
            <a:xfrm>
              <a:off x="4602306" y="10670771"/>
              <a:ext cx="10559762" cy="1936865"/>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i="0" u="sng">
                  <a:solidFill>
                    <a:schemeClr val="dk1"/>
                  </a:solidFill>
                  <a:effectLst/>
                  <a:latin typeface="+mn-lt"/>
                  <a:ea typeface="+mn-ea"/>
                  <a:cs typeface="+mn-cs"/>
                </a:rPr>
                <a:t>Total Benefits and Benefits-Costs Ratio</a:t>
              </a:r>
              <a:endParaRPr lang="en-GB" sz="1400">
                <a:effectLst/>
              </a:endParaRPr>
            </a:p>
            <a:p>
              <a:r>
                <a:rPr lang="en-GB" sz="1100" i="0">
                  <a:solidFill>
                    <a:schemeClr val="dk1"/>
                  </a:solidFill>
                  <a:effectLst/>
                  <a:latin typeface="+mn-lt"/>
                  <a:ea typeface="+mn-ea"/>
                  <a:cs typeface="+mn-cs"/>
                </a:rPr>
                <a:t>We can calculate total benefits based</a:t>
              </a:r>
              <a:r>
                <a:rPr lang="en-GB" sz="1100" i="0" baseline="0">
                  <a:solidFill>
                    <a:schemeClr val="dk1"/>
                  </a:solidFill>
                  <a:effectLst/>
                  <a:latin typeface="+mn-lt"/>
                  <a:ea typeface="+mn-ea"/>
                  <a:cs typeface="+mn-cs"/>
                </a:rPr>
                <a:t> on the average and marginal returns as follows:</a:t>
              </a:r>
              <a:endParaRPr lang="en-GB">
                <a:effectLst/>
              </a:endParaRPr>
            </a:p>
            <a:p>
              <a:r>
                <a:rPr lang="en-GB" sz="1100" b="0" i="0">
                  <a:solidFill>
                    <a:schemeClr val="dk1"/>
                  </a:solidFill>
                  <a:effectLst/>
                  <a:latin typeface="+mn-lt"/>
                  <a:ea typeface="+mn-ea"/>
                  <a:cs typeface="+mn-cs"/>
                </a:rPr>
                <a:t>PV of Total Social Benefits (based on average return)&amp;=PV of Social Net Benefits (based on average return)+PV of Total Social Costs</a:t>
              </a:r>
              <a:br>
                <a:rPr lang="en-GB" sz="1100">
                  <a:solidFill>
                    <a:schemeClr val="dk1"/>
                  </a:solidFill>
                  <a:effectLst/>
                  <a:latin typeface="+mn-lt"/>
                  <a:ea typeface="+mn-ea"/>
                  <a:cs typeface="+mn-cs"/>
                </a:rPr>
              </a:br>
              <a:r>
                <a:rPr lang="en-GB" sz="1100" b="0" i="0">
                  <a:solidFill>
                    <a:schemeClr val="dk1"/>
                  </a:solidFill>
                  <a:effectLst/>
                  <a:latin typeface="+mn-lt"/>
                  <a:ea typeface="+mn-ea"/>
                  <a:cs typeface="+mn-cs"/>
                </a:rPr>
                <a:t>&amp;=Average NPSV+PV of Total Social Costs</a:t>
              </a:r>
              <a:endParaRPr lang="en-GB">
                <a:effectLst/>
              </a:endParaRPr>
            </a:p>
            <a:p>
              <a:r>
                <a:rPr lang="en-GB" sz="1100" b="0" i="0">
                  <a:solidFill>
                    <a:schemeClr val="dk1"/>
                  </a:solidFill>
                  <a:effectLst/>
                  <a:latin typeface="+mn-lt"/>
                  <a:ea typeface="+mn-ea"/>
                  <a:cs typeface="+mn-cs"/>
                </a:rPr>
                <a:t>PV of Total Social Benefits </a:t>
              </a:r>
              <a:r>
                <a:rPr lang="ar-AE" sz="1100" b="0" i="0">
                  <a:solidFill>
                    <a:schemeClr val="dk1"/>
                  </a:solidFill>
                  <a:effectLst/>
                  <a:latin typeface="+mn-lt"/>
                  <a:ea typeface="+mn-ea"/>
                  <a:cs typeface="+mn-cs"/>
                </a:rPr>
                <a:t>(</a:t>
              </a:r>
              <a:r>
                <a:rPr lang="en-GB" sz="1100" b="0" i="0">
                  <a:solidFill>
                    <a:schemeClr val="dk1"/>
                  </a:solidFill>
                  <a:effectLst/>
                  <a:latin typeface="+mn-lt"/>
                  <a:ea typeface="+mn-ea"/>
                  <a:cs typeface="+mn-cs"/>
                </a:rPr>
                <a:t>based on marginal return)</a:t>
              </a:r>
              <a:r>
                <a:rPr lang="ar-AE" sz="1100" b="0" i="0">
                  <a:solidFill>
                    <a:schemeClr val="dk1"/>
                  </a:solidFill>
                  <a:effectLst/>
                  <a:latin typeface="+mn-lt"/>
                  <a:ea typeface="+mn-ea"/>
                  <a:cs typeface="+mn-cs"/>
                </a:rPr>
                <a:t>&amp;=</a:t>
              </a:r>
              <a:r>
                <a:rPr lang="en-GB" sz="1100" b="0" i="0">
                  <a:solidFill>
                    <a:schemeClr val="dk1"/>
                  </a:solidFill>
                  <a:effectLst/>
                  <a:latin typeface="+mn-lt"/>
                  <a:ea typeface="+mn-ea"/>
                  <a:cs typeface="+mn-cs"/>
                </a:rPr>
                <a:t>PV of Social Net Benefits</a:t>
              </a:r>
              <a:r>
                <a:rPr lang="ar-AE" sz="1100" b="0" i="0">
                  <a:solidFill>
                    <a:schemeClr val="dk1"/>
                  </a:solidFill>
                  <a:effectLst/>
                  <a:latin typeface="+mn-lt"/>
                  <a:ea typeface="+mn-ea"/>
                  <a:cs typeface="+mn-cs"/>
                </a:rPr>
                <a:t>(</a:t>
              </a:r>
              <a:r>
                <a:rPr lang="en-GB" sz="1100" b="0" i="0">
                  <a:solidFill>
                    <a:schemeClr val="dk1"/>
                  </a:solidFill>
                  <a:effectLst/>
                  <a:latin typeface="+mn-lt"/>
                  <a:ea typeface="+mn-ea"/>
                  <a:cs typeface="+mn-cs"/>
                </a:rPr>
                <a:t>based on marginal return)+PV of Total Social Costs</a:t>
              </a:r>
              <a:br>
                <a:rPr lang="en-GB" sz="1100">
                  <a:solidFill>
                    <a:schemeClr val="dk1"/>
                  </a:solidFill>
                  <a:effectLst/>
                  <a:latin typeface="+mn-lt"/>
                  <a:ea typeface="+mn-ea"/>
                  <a:cs typeface="+mn-cs"/>
                </a:rPr>
              </a:br>
              <a:r>
                <a:rPr lang="en-GB" sz="1100" b="0" i="0">
                  <a:solidFill>
                    <a:schemeClr val="dk1"/>
                  </a:solidFill>
                  <a:effectLst/>
                  <a:latin typeface="+mn-lt"/>
                  <a:ea typeface="+mn-ea"/>
                  <a:cs typeface="+mn-cs"/>
                </a:rPr>
                <a:t>&amp;=Marginal NPSV+PV of Total Social Costs</a:t>
              </a:r>
              <a:endParaRPr lang="en-GB">
                <a:effectLst/>
              </a:endParaRPr>
            </a:p>
            <a:p>
              <a:endParaRPr lang="en-GB">
                <a:effectLst/>
              </a:endParaRPr>
            </a:p>
            <a:p>
              <a:r>
                <a:rPr lang="en-GB" sz="1100" b="0" i="0">
                  <a:solidFill>
                    <a:schemeClr val="dk1"/>
                  </a:solidFill>
                  <a:effectLst/>
                  <a:latin typeface="+mn-lt"/>
                  <a:ea typeface="+mn-ea"/>
                  <a:cs typeface="+mn-cs"/>
                </a:rPr>
                <a:t>And finally, the Benefits-Costs</a:t>
              </a:r>
              <a:r>
                <a:rPr lang="en-GB" sz="1100" b="0" i="0" baseline="0">
                  <a:solidFill>
                    <a:schemeClr val="dk1"/>
                  </a:solidFill>
                  <a:effectLst/>
                  <a:latin typeface="+mn-lt"/>
                  <a:ea typeface="+mn-ea"/>
                  <a:cs typeface="+mn-cs"/>
                </a:rPr>
                <a:t> Ratio (BCR) can be defined as follows:</a:t>
              </a:r>
              <a:endParaRPr lang="en-GB">
                <a:effectLst/>
              </a:endParaRPr>
            </a:p>
            <a:p>
              <a:r>
                <a:rPr lang="en-GB" sz="1100" b="0" i="0" baseline="0">
                  <a:solidFill>
                    <a:schemeClr val="dk1"/>
                  </a:solidFill>
                  <a:effectLst/>
                  <a:latin typeface="+mn-lt"/>
                  <a:ea typeface="+mn-ea"/>
                  <a:cs typeface="+mn-cs"/>
                </a:rPr>
                <a:t>Benefits−Cost Ratio =(PV of Total Social Benefits)/(PV of Total Social Costs)</a:t>
              </a:r>
              <a:endParaRPr lang="en-GB">
                <a:effectLst/>
              </a:endParaRPr>
            </a:p>
            <a:p>
              <a:endParaRPr lang="en-GB" sz="1100" b="0" i="0" kern="1200" baseline="0">
                <a:latin typeface="+mn-lt"/>
              </a:endParaRPr>
            </a:p>
            <a:p>
              <a:br>
                <a:rPr lang="en-GB" sz="1100" b="0" i="0" kern="1200">
                  <a:latin typeface="Cambria Math" panose="02040503050406030204" pitchFamily="18" charset="0"/>
                </a:rPr>
              </a:br>
              <a:br>
                <a:rPr lang="en-GB" sz="1100" b="0" i="0" kern="1200">
                  <a:latin typeface="Cambria Math" panose="02040503050406030204" pitchFamily="18" charset="0"/>
                </a:rPr>
              </a:br>
              <a:br>
                <a:rPr lang="en-GB" sz="1100" b="0" i="0" kern="1200">
                  <a:latin typeface="Cambria Math" panose="02040503050406030204" pitchFamily="18" charset="0"/>
                </a:rPr>
              </a:br>
              <a:endParaRPr lang="en-GB" sz="1100" i="0" kern="1200"/>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xdr:from>
      <xdr:col>7</xdr:col>
      <xdr:colOff>300990</xdr:colOff>
      <xdr:row>0</xdr:row>
      <xdr:rowOff>219075</xdr:rowOff>
    </xdr:from>
    <xdr:to>
      <xdr:col>16</xdr:col>
      <xdr:colOff>476250</xdr:colOff>
      <xdr:row>5</xdr:row>
      <xdr:rowOff>142875</xdr:rowOff>
    </xdr:to>
    <xdr:sp macro="" textlink="">
      <xdr:nvSpPr>
        <xdr:cNvPr id="5" name="TextBox 4">
          <a:extLst>
            <a:ext uri="{FF2B5EF4-FFF2-40B4-BE49-F238E27FC236}">
              <a16:creationId xmlns:a16="http://schemas.microsoft.com/office/drawing/2014/main" id="{F07BA710-B928-4300-ABE4-2DF74ECFD6D1}"/>
            </a:ext>
          </a:extLst>
        </xdr:cNvPr>
        <xdr:cNvSpPr txBox="1"/>
      </xdr:nvSpPr>
      <xdr:spPr>
        <a:xfrm>
          <a:off x="7882890" y="219075"/>
          <a:ext cx="9128760" cy="1104900"/>
        </a:xfrm>
        <a:prstGeom prst="rect">
          <a:avLst/>
        </a:prstGeom>
        <a:solidFill>
          <a:srgbClr val="EC732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a:solidFill>
                <a:schemeClr val="dk1"/>
              </a:solidFill>
              <a:effectLst/>
              <a:latin typeface="+mn-lt"/>
              <a:ea typeface="+mn-ea"/>
              <a:cs typeface="+mn-cs"/>
            </a:rPr>
            <a:t>Setup: </a:t>
          </a:r>
          <a:r>
            <a:rPr lang="en-GB" sz="1100">
              <a:solidFill>
                <a:schemeClr val="dk1"/>
              </a:solidFill>
              <a:effectLst/>
              <a:latin typeface="+mn-lt"/>
              <a:ea typeface="+mn-ea"/>
              <a:cs typeface="+mn-cs"/>
            </a:rPr>
            <a:t>In this option, we assume that much of the NMS would be reduced to a minimum funding pot (real funding of about £80 million a year). This would likely see the core functions operating and offered at a subsidised cost but nothing else could be done. This would lead to Research, Innovation and KT functions being no longer viable. That is, only the measurement infrastructure impact stream would continue to exist, and we would lose the innovation impact stream. Moreover, we assume that measurement infrastructure benefits scale linearly with funding. That is, a reduction</a:t>
          </a:r>
          <a:r>
            <a:rPr lang="en-GB" sz="1100" baseline="0">
              <a:solidFill>
                <a:schemeClr val="dk1"/>
              </a:solidFill>
              <a:effectLst/>
              <a:latin typeface="+mn-lt"/>
              <a:ea typeface="+mn-ea"/>
              <a:cs typeface="+mn-cs"/>
            </a:rPr>
            <a:t> in funding will result in measurement infrastructure benefits also reducing proportionately.</a:t>
          </a:r>
          <a:endParaRPr lang="en-GB"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endParaRPr lang="en-GB" sz="1100"/>
        </a:p>
      </xdr:txBody>
    </xdr:sp>
    <xdr:clientData/>
  </xdr:twoCellAnchor>
  <xdr:twoCellAnchor>
    <xdr:from>
      <xdr:col>4</xdr:col>
      <xdr:colOff>171450</xdr:colOff>
      <xdr:row>21</xdr:row>
      <xdr:rowOff>100965</xdr:rowOff>
    </xdr:from>
    <xdr:to>
      <xdr:col>20</xdr:col>
      <xdr:colOff>19050</xdr:colOff>
      <xdr:row>33</xdr:row>
      <xdr:rowOff>95250</xdr:rowOff>
    </xdr:to>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537854B2-8666-4B75-B5D7-38B983DD6A86}"/>
                </a:ext>
              </a:extLst>
            </xdr:cNvPr>
            <xdr:cNvSpPr txBox="1"/>
          </xdr:nvSpPr>
          <xdr:spPr>
            <a:xfrm>
              <a:off x="5124450" y="5092065"/>
              <a:ext cx="13315950" cy="3299460"/>
            </a:xfrm>
            <a:prstGeom prst="rect">
              <a:avLst/>
            </a:prstGeom>
            <a:solidFill>
              <a:schemeClr val="accent4">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a:t>Net Rates of Return (RoR)</a:t>
              </a:r>
            </a:p>
            <a:p>
              <a:pPr/>
              <a14:m>
                <m:oMathPara xmlns:m="http://schemas.openxmlformats.org/officeDocument/2006/math">
                  <m:oMathParaPr>
                    <m:jc m:val="centerGroup"/>
                  </m:oMathParaPr>
                  <m:oMath xmlns:m="http://schemas.openxmlformats.org/officeDocument/2006/math">
                    <m:r>
                      <m:rPr>
                        <m:sty m:val="p"/>
                      </m:rPr>
                      <a:rPr lang="en-GB" sz="1100" b="0" i="0" u="none" baseline="0">
                        <a:latin typeface="Cambria Math" panose="02040503050406030204" pitchFamily="18" charset="0"/>
                      </a:rPr>
                      <m:t>Average</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Social</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RoR</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on</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NMS</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funding</m:t>
                    </m:r>
                    <m:r>
                      <m:rPr>
                        <m:aln/>
                      </m:rPr>
                      <a:rPr lang="en-GB" sz="1100" b="0" i="0" u="none" baseline="0">
                        <a:latin typeface="Cambria Math" panose="02040503050406030204" pitchFamily="18" charset="0"/>
                      </a:rPr>
                      <m:t>=</m:t>
                    </m:r>
                    <m:f>
                      <m:fPr>
                        <m:ctrlPr>
                          <a:rPr lang="en-GB" sz="1100" b="0" i="1" u="none" baseline="0">
                            <a:latin typeface="Cambria Math" panose="02040503050406030204" pitchFamily="18" charset="0"/>
                          </a:rPr>
                        </m:ctrlPr>
                      </m:fPr>
                      <m:num>
                        <m:r>
                          <m:rPr>
                            <m:sty m:val="p"/>
                          </m:rPr>
                          <a:rPr lang="en-GB" sz="1100" b="0" i="0" u="none" baseline="0">
                            <a:latin typeface="Cambria Math" panose="02040503050406030204" pitchFamily="18" charset="0"/>
                          </a:rPr>
                          <m:t>Social</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Net</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Beneft</m:t>
                        </m:r>
                      </m:num>
                      <m:den>
                        <m:r>
                          <m:rPr>
                            <m:sty m:val="p"/>
                          </m:rPr>
                          <a:rPr lang="en-GB" sz="1100" b="0" i="0" u="none" baseline="0">
                            <a:latin typeface="Cambria Math" panose="02040503050406030204" pitchFamily="18" charset="0"/>
                          </a:rPr>
                          <m:t>Public</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Costs</m:t>
                        </m:r>
                      </m:den>
                    </m:f>
                  </m:oMath>
                  <m:oMath xmlns:m="http://schemas.openxmlformats.org/officeDocument/2006/math">
                    <m:r>
                      <m:rPr>
                        <m:aln/>
                      </m:rPr>
                      <a:rPr lang="en-GB" sz="1100" b="0" i="1" baseline="0">
                        <a:solidFill>
                          <a:schemeClr val="dk1"/>
                        </a:solidFill>
                        <a:effectLst/>
                        <a:latin typeface="Cambria Math" panose="02040503050406030204" pitchFamily="18" charset="0"/>
                        <a:ea typeface="+mn-ea"/>
                        <a:cs typeface="+mn-cs"/>
                      </a:rPr>
                      <m:t>=</m:t>
                    </m:r>
                    <m:r>
                      <a:rPr lang="en-GB" sz="1100" b="0" i="1" baseline="0">
                        <a:solidFill>
                          <a:schemeClr val="dk1"/>
                        </a:solidFill>
                        <a:effectLst/>
                        <a:latin typeface="Cambria Math" panose="02040503050406030204" pitchFamily="18" charset="0"/>
                        <a:ea typeface="+mn-ea"/>
                        <a:cs typeface="+mn-cs"/>
                      </a:rPr>
                      <m:t> </m:t>
                    </m:r>
                    <m:f>
                      <m:fPr>
                        <m:ctrlPr>
                          <a:rPr lang="en-GB" sz="1100" b="0" i="1" baseline="0">
                            <a:solidFill>
                              <a:schemeClr val="dk1"/>
                            </a:solidFill>
                            <a:effectLst/>
                            <a:latin typeface="Cambria Math" panose="02040503050406030204" pitchFamily="18" charset="0"/>
                            <a:ea typeface="+mn-ea"/>
                            <a:cs typeface="+mn-cs"/>
                          </a:rPr>
                        </m:ctrlPr>
                      </m:fPr>
                      <m:num>
                        <m:r>
                          <m:rPr>
                            <m:sty m:val="p"/>
                          </m:rPr>
                          <a:rPr lang="en-GB" sz="1100" b="0" i="0" baseline="0">
                            <a:solidFill>
                              <a:schemeClr val="dk1"/>
                            </a:solidFill>
                            <a:effectLst/>
                            <a:latin typeface="Cambria Math" panose="02040503050406030204" pitchFamily="18" charset="0"/>
                            <a:ea typeface="+mn-ea"/>
                            <a:cs typeface="+mn-cs"/>
                          </a:rPr>
                          <m:t>Total</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Benefits</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Private</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Costs</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Public</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Costs</m:t>
                        </m:r>
                      </m:num>
                      <m:den>
                        <m:r>
                          <m:rPr>
                            <m:sty m:val="p"/>
                          </m:rPr>
                          <a:rPr lang="en-GB" sz="1100" b="0" i="0" baseline="0">
                            <a:solidFill>
                              <a:schemeClr val="dk1"/>
                            </a:solidFill>
                            <a:effectLst/>
                            <a:latin typeface="Cambria Math" panose="02040503050406030204" pitchFamily="18" charset="0"/>
                            <a:ea typeface="+mn-ea"/>
                            <a:cs typeface="+mn-cs"/>
                          </a:rPr>
                          <m:t>Public</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Costs</m:t>
                        </m:r>
                      </m:den>
                    </m:f>
                  </m:oMath>
                  <m:oMath xmlns:m="http://schemas.openxmlformats.org/officeDocument/2006/math">
                    <m:r>
                      <m:rPr>
                        <m:aln/>
                      </m:rPr>
                      <a:rPr lang="en-GB" sz="1100" b="0" i="1" baseline="0">
                        <a:solidFill>
                          <a:schemeClr val="dk1"/>
                        </a:solidFill>
                        <a:effectLst/>
                        <a:latin typeface="Cambria Math" panose="02040503050406030204" pitchFamily="18" charset="0"/>
                        <a:ea typeface="+mn-ea"/>
                        <a:cs typeface="+mn-cs"/>
                      </a:rPr>
                      <m:t>=</m:t>
                    </m:r>
                    <m:f>
                      <m:fPr>
                        <m:ctrlPr>
                          <a:rPr lang="en-GB" sz="1100" b="0" i="1" baseline="0">
                            <a:solidFill>
                              <a:schemeClr val="dk1"/>
                            </a:solidFill>
                            <a:effectLst/>
                            <a:latin typeface="Cambria Math" panose="02040503050406030204" pitchFamily="18" charset="0"/>
                            <a:ea typeface="+mn-ea"/>
                            <a:cs typeface="+mn-cs"/>
                          </a:rPr>
                        </m:ctrlPr>
                      </m:fPr>
                      <m:num>
                        <m:r>
                          <m:rPr>
                            <m:sty m:val="p"/>
                          </m:rPr>
                          <a:rPr lang="en-GB" sz="1100" b="0" i="0" baseline="0">
                            <a:solidFill>
                              <a:schemeClr val="dk1"/>
                            </a:solidFill>
                            <a:effectLst/>
                            <a:latin typeface="Cambria Math" panose="02040503050406030204" pitchFamily="18" charset="0"/>
                            <a:ea typeface="+mn-ea"/>
                            <a:cs typeface="+mn-cs"/>
                          </a:rPr>
                          <m:t>Private</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Net</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Benefits</m:t>
                        </m:r>
                      </m:num>
                      <m:den>
                        <m:r>
                          <m:rPr>
                            <m:sty m:val="p"/>
                          </m:rPr>
                          <a:rPr lang="en-GB" sz="1100" b="0" i="0" baseline="0">
                            <a:solidFill>
                              <a:schemeClr val="dk1"/>
                            </a:solidFill>
                            <a:effectLst/>
                            <a:latin typeface="Cambria Math" panose="02040503050406030204" pitchFamily="18" charset="0"/>
                            <a:ea typeface="+mn-ea"/>
                            <a:cs typeface="+mn-cs"/>
                          </a:rPr>
                          <m:t>Public</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Costs</m:t>
                        </m:r>
                      </m:den>
                    </m:f>
                    <m:r>
                      <a:rPr lang="en-GB" sz="1100" b="0" i="1" baseline="0">
                        <a:solidFill>
                          <a:schemeClr val="dk1"/>
                        </a:solidFill>
                        <a:effectLst/>
                        <a:latin typeface="Cambria Math" panose="02040503050406030204" pitchFamily="18" charset="0"/>
                        <a:ea typeface="+mn-ea"/>
                        <a:cs typeface="+mn-cs"/>
                      </a:rPr>
                      <m:t>−</m:t>
                    </m:r>
                    <m:r>
                      <a:rPr lang="en-GB" sz="1100" b="0" i="1" baseline="0">
                        <a:solidFill>
                          <a:schemeClr val="dk1"/>
                        </a:solidFill>
                        <a:effectLst/>
                        <a:latin typeface="Cambria Math" panose="02040503050406030204" pitchFamily="18" charset="0"/>
                        <a:ea typeface="+mn-ea"/>
                        <a:cs typeface="+mn-cs"/>
                      </a:rPr>
                      <m:t>1</m:t>
                    </m:r>
                  </m:oMath>
                  <m:oMath xmlns:m="http://schemas.openxmlformats.org/officeDocument/2006/math">
                    <m:r>
                      <m:rPr>
                        <m:aln/>
                      </m:rPr>
                      <a:rPr lang="en-GB" sz="1100" b="0" i="1" baseline="0">
                        <a:solidFill>
                          <a:schemeClr val="dk1"/>
                        </a:solidFill>
                        <a:effectLst/>
                        <a:latin typeface="Cambria Math" panose="02040503050406030204" pitchFamily="18" charset="0"/>
                        <a:ea typeface="+mn-ea"/>
                        <a:cs typeface="+mn-cs"/>
                      </a:rPr>
                      <m:t>=</m:t>
                    </m:r>
                    <m:r>
                      <a:rPr lang="en-GB" sz="1100" b="0" i="1" baseline="0">
                        <a:solidFill>
                          <a:schemeClr val="dk1"/>
                        </a:solidFill>
                        <a:effectLst/>
                        <a:latin typeface="Cambria Math" panose="02040503050406030204" pitchFamily="18" charset="0"/>
                        <a:ea typeface="+mn-ea"/>
                        <a:cs typeface="+mn-cs"/>
                      </a:rPr>
                      <m:t> </m:t>
                    </m:r>
                    <m:f>
                      <m:fPr>
                        <m:ctrlPr>
                          <a:rPr lang="en-GB" sz="1100" i="1">
                            <a:solidFill>
                              <a:schemeClr val="dk1"/>
                            </a:solidFill>
                            <a:effectLst/>
                            <a:latin typeface="Cambria Math" panose="02040503050406030204" pitchFamily="18" charset="0"/>
                            <a:ea typeface="+mn-ea"/>
                            <a:cs typeface="+mn-cs"/>
                          </a:rPr>
                        </m:ctrlPr>
                      </m:fPr>
                      <m:num>
                        <m:r>
                          <m:rPr>
                            <m:sty m:val="p"/>
                          </m:rPr>
                          <a:rPr lang="en-GB" sz="1100">
                            <a:solidFill>
                              <a:schemeClr val="dk1"/>
                            </a:solidFill>
                            <a:effectLst/>
                            <a:latin typeface="Cambria Math" panose="02040503050406030204" pitchFamily="18" charset="0"/>
                            <a:ea typeface="+mn-ea"/>
                            <a:cs typeface="+mn-cs"/>
                          </a:rPr>
                          <m:t>Private</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net</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benefit</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from</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Measurement</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Infrastructure</m:t>
                        </m:r>
                        <m:r>
                          <a:rPr lang="en-GB" sz="1100">
                            <a:solidFill>
                              <a:schemeClr val="dk1"/>
                            </a:solidFill>
                            <a:effectLst/>
                            <a:latin typeface="Cambria Math" panose="02040503050406030204" pitchFamily="18" charset="0"/>
                            <a:ea typeface="+mn-ea"/>
                            <a:cs typeface="+mn-cs"/>
                          </a:rPr>
                          <m:t>+</m:t>
                        </m:r>
                        <m:r>
                          <m:rPr>
                            <m:sty m:val="p"/>
                          </m:rPr>
                          <a:rPr lang="en-GB" sz="1100">
                            <a:solidFill>
                              <a:schemeClr val="dk1"/>
                            </a:solidFill>
                            <a:effectLst/>
                            <a:latin typeface="Cambria Math" panose="02040503050406030204" pitchFamily="18" charset="0"/>
                            <a:ea typeface="+mn-ea"/>
                            <a:cs typeface="+mn-cs"/>
                          </a:rPr>
                          <m:t>Private</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net</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benefit</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from</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Innovation</m:t>
                        </m:r>
                      </m:num>
                      <m:den>
                        <m:r>
                          <m:rPr>
                            <m:sty m:val="p"/>
                          </m:rPr>
                          <a:rPr lang="en-GB" sz="1100">
                            <a:solidFill>
                              <a:schemeClr val="dk1"/>
                            </a:solidFill>
                            <a:effectLst/>
                            <a:latin typeface="Cambria Math" panose="02040503050406030204" pitchFamily="18" charset="0"/>
                            <a:ea typeface="+mn-ea"/>
                            <a:cs typeface="+mn-cs"/>
                          </a:rPr>
                          <m:t>Public</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costs</m:t>
                        </m:r>
                      </m:den>
                    </m:f>
                    <m:r>
                      <a:rPr lang="en-GB" sz="1100" b="0" i="1">
                        <a:solidFill>
                          <a:schemeClr val="dk1"/>
                        </a:solidFill>
                        <a:effectLst/>
                        <a:latin typeface="Cambria Math" panose="02040503050406030204" pitchFamily="18" charset="0"/>
                        <a:ea typeface="+mn-ea"/>
                        <a:cs typeface="+mn-cs"/>
                      </a:rPr>
                      <m:t>−</m:t>
                    </m:r>
                    <m:r>
                      <a:rPr lang="en-GB" sz="1100" b="0" i="1">
                        <a:solidFill>
                          <a:schemeClr val="dk1"/>
                        </a:solidFill>
                        <a:effectLst/>
                        <a:latin typeface="Cambria Math" panose="02040503050406030204" pitchFamily="18" charset="0"/>
                        <a:ea typeface="+mn-ea"/>
                        <a:cs typeface="+mn-cs"/>
                      </a:rPr>
                      <m:t>1</m:t>
                    </m:r>
                  </m:oMath>
                  <m:oMath xmlns:m="http://schemas.openxmlformats.org/officeDocument/2006/math">
                    <m:r>
                      <m:rPr>
                        <m:aln/>
                      </m:rPr>
                      <a:rPr lang="en-GB" sz="1100" b="0" i="1">
                        <a:solidFill>
                          <a:schemeClr val="dk1"/>
                        </a:solidFill>
                        <a:effectLst/>
                        <a:latin typeface="Cambria Math" panose="02040503050406030204" pitchFamily="18" charset="0"/>
                        <a:ea typeface="+mn-ea"/>
                        <a:cs typeface="+mn-cs"/>
                      </a:rPr>
                      <m:t>=</m:t>
                    </m:r>
                    <m:r>
                      <a:rPr lang="en-GB" sz="1100" b="0" i="1">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Private</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return</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on</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public</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funding</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from</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Measurement</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Infrastructure</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Private</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return</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on</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public</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funding</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from</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Innovation</m:t>
                    </m:r>
                    <m:r>
                      <a:rPr lang="en-GB" sz="1100" i="1">
                        <a:solidFill>
                          <a:schemeClr val="dk1"/>
                        </a:solidFill>
                        <a:effectLst/>
                        <a:latin typeface="Cambria Math" panose="02040503050406030204" pitchFamily="18" charset="0"/>
                        <a:ea typeface="+mn-ea"/>
                        <a:cs typeface="+mn-cs"/>
                      </a:rPr>
                      <m:t>−</m:t>
                    </m:r>
                    <m:r>
                      <a:rPr lang="en-GB" sz="1100">
                        <a:solidFill>
                          <a:schemeClr val="dk1"/>
                        </a:solidFill>
                        <a:effectLst/>
                        <a:latin typeface="Cambria Math" panose="02040503050406030204" pitchFamily="18" charset="0"/>
                        <a:ea typeface="+mn-ea"/>
                        <a:cs typeface="+mn-cs"/>
                      </a:rPr>
                      <m:t>1</m:t>
                    </m:r>
                  </m:oMath>
                </m:oMathPara>
              </a14:m>
              <a:br>
                <a:rPr lang="en-GB" sz="1100" b="0" i="1" baseline="0">
                  <a:solidFill>
                    <a:schemeClr val="dk1"/>
                  </a:solidFill>
                  <a:effectLst/>
                  <a:latin typeface="Cambria Math" panose="02040503050406030204" pitchFamily="18" charset="0"/>
                  <a:ea typeface="+mn-ea"/>
                  <a:cs typeface="+mn-cs"/>
                </a:rPr>
              </a:br>
              <a:endParaRPr lang="en-GB" sz="1100" b="0" i="0" baseline="0">
                <a:solidFill>
                  <a:schemeClr val="dk1"/>
                </a:solidFill>
                <a:effectLst/>
                <a:ea typeface="+mn-ea"/>
                <a:cs typeface="+mn-cs"/>
              </a:endParaRPr>
            </a:p>
            <a:p>
              <a:br>
                <a:rPr lang="en-GB" sz="1100" b="0" i="0" u="none" baseline="0"/>
              </a:br>
              <a:r>
                <a:rPr lang="en-GB" sz="1100" b="0" i="0" u="none" baseline="0"/>
                <a:t>That is,</a:t>
              </a:r>
            </a:p>
            <a:p>
              <a14:m>
                <m:oMath xmlns:m="http://schemas.openxmlformats.org/officeDocument/2006/math">
                  <m:r>
                    <m:rPr>
                      <m:sty m:val="p"/>
                    </m:rPr>
                    <a:rPr lang="en-GB" sz="1100" b="0" i="0" u="none" baseline="0">
                      <a:latin typeface="Cambria Math" panose="02040503050406030204" pitchFamily="18" charset="0"/>
                    </a:rPr>
                    <m:t>Average</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Social</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RoR</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on</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NMS</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funding</m:t>
                  </m:r>
                  <m:r>
                    <a:rPr lang="en-GB" sz="1100" b="0" i="0" u="none" baseline="0">
                      <a:latin typeface="Cambria Math" panose="02040503050406030204" pitchFamily="18" charset="0"/>
                    </a:rPr>
                    <m:t> = </m:t>
                  </m:r>
                  <m:sSub>
                    <m:sSubPr>
                      <m:ctrlPr>
                        <a:rPr lang="en-GB" sz="1100" b="0" i="1" u="none" baseline="0">
                          <a:latin typeface="Cambria Math" panose="02040503050406030204" pitchFamily="18" charset="0"/>
                        </a:rPr>
                      </m:ctrlPr>
                    </m:sSubPr>
                    <m:e>
                      <m:nary>
                        <m:naryPr>
                          <m:chr m:val="∑"/>
                          <m:supHide m:val="on"/>
                          <m:ctrlPr>
                            <a:rPr lang="en-GB" sz="1100" b="0" i="1" u="none" baseline="0">
                              <a:latin typeface="Cambria Math" panose="02040503050406030204" pitchFamily="18" charset="0"/>
                            </a:rPr>
                          </m:ctrlPr>
                        </m:naryPr>
                        <m:sub>
                          <m:r>
                            <m:rPr>
                              <m:brk m:alnAt="7"/>
                            </m:rPr>
                            <a:rPr lang="en-GB" sz="1100" b="0" i="1" u="none" baseline="0">
                              <a:latin typeface="Cambria Math" panose="02040503050406030204" pitchFamily="18" charset="0"/>
                            </a:rPr>
                            <m:t>𝑖</m:t>
                          </m:r>
                        </m:sub>
                        <m:sup/>
                        <m:e>
                          <m:d>
                            <m:dPr>
                              <m:ctrlPr>
                                <a:rPr lang="en-GB" sz="1100" b="0" i="1" u="none" baseline="0">
                                  <a:latin typeface="Cambria Math" panose="02040503050406030204" pitchFamily="18" charset="0"/>
                                </a:rPr>
                              </m:ctrlPr>
                            </m:dPr>
                            <m:e>
                              <m:r>
                                <m:rPr>
                                  <m:sty m:val="p"/>
                                </m:rPr>
                                <a:rPr lang="en-GB" sz="1100" b="0" i="0" u="none" baseline="0">
                                  <a:latin typeface="Cambria Math" panose="02040503050406030204" pitchFamily="18" charset="0"/>
                                </a:rPr>
                                <m:t>Average</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Private</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RoR</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on</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NMS</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funding</m:t>
                              </m:r>
                            </m:e>
                          </m:d>
                        </m:e>
                      </m:nary>
                    </m:e>
                    <m:sub>
                      <m:r>
                        <a:rPr lang="en-GB" sz="1100" b="0" i="1" u="none" baseline="0">
                          <a:latin typeface="Cambria Math" panose="02040503050406030204" pitchFamily="18" charset="0"/>
                        </a:rPr>
                        <m:t>𝑖</m:t>
                      </m:r>
                    </m:sub>
                  </m:sSub>
                  <m:r>
                    <a:rPr lang="en-GB" sz="1100" b="0" i="1" u="none" baseline="0">
                      <a:latin typeface="Cambria Math" panose="02040503050406030204" pitchFamily="18" charset="0"/>
                    </a:rPr>
                    <m:t>−</m:t>
                  </m:r>
                  <m:r>
                    <a:rPr lang="en-GB" sz="1100" b="0" i="1" u="none" baseline="0">
                      <a:latin typeface="Cambria Math" panose="02040503050406030204" pitchFamily="18" charset="0"/>
                    </a:rPr>
                    <m:t>1</m:t>
                  </m:r>
                </m:oMath>
              </a14:m>
              <a:r>
                <a:rPr lang="en-GB" sz="1100" b="0" i="0" u="none" baseline="0"/>
                <a:t>, where </a:t>
              </a:r>
              <a14:m>
                <m:oMath xmlns:m="http://schemas.openxmlformats.org/officeDocument/2006/math">
                  <m:r>
                    <a:rPr lang="en-GB" sz="1100" b="0" i="1" u="none" baseline="0">
                      <a:latin typeface="Cambria Math" panose="02040503050406030204" pitchFamily="18" charset="0"/>
                    </a:rPr>
                    <m:t>𝑖</m:t>
                  </m:r>
                </m:oMath>
              </a14:m>
              <a:r>
                <a:rPr lang="en-GB" sz="1100" b="0" i="0" u="none" baseline="0"/>
                <a:t> represent the different impact streams.</a:t>
              </a:r>
            </a:p>
            <a:p>
              <a:endParaRPr lang="en-GB" sz="1100" b="0" i="0" u="none" baseline="0"/>
            </a:p>
            <a:p>
              <a:pPr marL="0" marR="0" lvl="0" indent="0" defTabSz="914400" eaLnBrk="1" fontAlgn="auto" latinLnBrk="0" hangingPunct="1">
                <a:lnSpc>
                  <a:spcPct val="100000"/>
                </a:lnSpc>
                <a:spcBef>
                  <a:spcPts val="0"/>
                </a:spcBef>
                <a:spcAft>
                  <a:spcPts val="0"/>
                </a:spcAft>
                <a:buClrTx/>
                <a:buSzTx/>
                <a:buFontTx/>
                <a:buNone/>
                <a:tabLst/>
                <a:defRPr/>
              </a:pPr>
              <a:r>
                <a:rPr lang="en-GB" sz="1100" b="0" i="0" u="sng" baseline="0">
                  <a:solidFill>
                    <a:schemeClr val="dk1"/>
                  </a:solidFill>
                  <a:effectLst/>
                  <a:latin typeface="+mn-lt"/>
                  <a:ea typeface="+mn-ea"/>
                  <a:cs typeface="+mn-cs"/>
                </a:rPr>
                <a:t>Relationship between Average RoR and Marginal RoR:</a:t>
              </a:r>
              <a:r>
                <a:rPr lang="en-GB" sz="1100" b="0" i="0" baseline="0">
                  <a:solidFill>
                    <a:schemeClr val="dk1"/>
                  </a:solidFill>
                  <a:effectLst/>
                  <a:latin typeface="+mn-lt"/>
                  <a:ea typeface="+mn-ea"/>
                  <a:cs typeface="+mn-cs"/>
                </a:rPr>
                <a:t> As discussed in the Tabs "1) Parameters-Innovation Stream" and "2) Parameters-Measurement Infra", the marginal private return for an impact stream is 66% of the corresponding average private return for that stream (full derivation in section 32.4 of King &amp; Nayak (2025): https://doi.org/10.47120/npl.IEA27).  </a:t>
              </a:r>
            </a:p>
            <a:p>
              <a:pPr marL="0" marR="0" lvl="0" indent="0" defTabSz="914400" eaLnBrk="1" fontAlgn="auto" latinLnBrk="0" hangingPunct="1">
                <a:lnSpc>
                  <a:spcPct val="100000"/>
                </a:lnSpc>
                <a:spcBef>
                  <a:spcPts val="0"/>
                </a:spcBef>
                <a:spcAft>
                  <a:spcPts val="0"/>
                </a:spcAft>
                <a:buClrTx/>
                <a:buSzTx/>
                <a:buFontTx/>
                <a:buNone/>
                <a:tabLst/>
                <a:defRPr/>
              </a:pPr>
              <a:r>
                <a:rPr lang="en-GB" sz="1100" b="0" i="0" baseline="0">
                  <a:solidFill>
                    <a:schemeClr val="dk1"/>
                  </a:solidFill>
                  <a:effectLst/>
                  <a:latin typeface="+mn-lt"/>
                  <a:ea typeface="+mn-ea"/>
                  <a:cs typeface="+mn-cs"/>
                </a:rPr>
                <a:t>Using this relationship, we can define:</a:t>
              </a:r>
            </a:p>
            <a:p>
              <a:pPr marL="0" marR="0" lvl="0" indent="0"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r>
                    <m:rPr>
                      <m:sty m:val="p"/>
                    </m:rPr>
                    <a:rPr lang="en-GB" sz="1100" b="0" i="0" baseline="0">
                      <a:solidFill>
                        <a:schemeClr val="dk1"/>
                      </a:solidFill>
                      <a:effectLst/>
                      <a:latin typeface="Cambria Math" panose="02040503050406030204" pitchFamily="18" charset="0"/>
                      <a:ea typeface="+mn-ea"/>
                      <a:cs typeface="+mn-cs"/>
                    </a:rPr>
                    <m:t>Marginal</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Social</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RoR</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on</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NMS</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funding</m:t>
                  </m:r>
                  <m:r>
                    <a:rPr lang="en-GB" sz="1100" b="0" i="0" baseline="0">
                      <a:solidFill>
                        <a:schemeClr val="dk1"/>
                      </a:solidFill>
                      <a:effectLst/>
                      <a:latin typeface="Cambria Math" panose="02040503050406030204" pitchFamily="18" charset="0"/>
                      <a:ea typeface="+mn-ea"/>
                      <a:cs typeface="+mn-cs"/>
                    </a:rPr>
                    <m:t> = </m:t>
                  </m:r>
                  <m:sSub>
                    <m:sSubPr>
                      <m:ctrlPr>
                        <a:rPr lang="en-GB" sz="1100" b="0" i="1" baseline="0">
                          <a:solidFill>
                            <a:schemeClr val="dk1"/>
                          </a:solidFill>
                          <a:effectLst/>
                          <a:latin typeface="Cambria Math" panose="02040503050406030204" pitchFamily="18" charset="0"/>
                          <a:ea typeface="+mn-ea"/>
                          <a:cs typeface="+mn-cs"/>
                        </a:rPr>
                      </m:ctrlPr>
                    </m:sSubPr>
                    <m:e>
                      <m:nary>
                        <m:naryPr>
                          <m:chr m:val="∑"/>
                          <m:supHide m:val="on"/>
                          <m:ctrlPr>
                            <a:rPr lang="en-GB" sz="1100" b="0" i="1" baseline="0">
                              <a:solidFill>
                                <a:schemeClr val="dk1"/>
                              </a:solidFill>
                              <a:effectLst/>
                              <a:latin typeface="Cambria Math" panose="02040503050406030204" pitchFamily="18" charset="0"/>
                              <a:ea typeface="+mn-ea"/>
                              <a:cs typeface="+mn-cs"/>
                            </a:rPr>
                          </m:ctrlPr>
                        </m:naryPr>
                        <m:sub>
                          <m:r>
                            <m:rPr>
                              <m:brk m:alnAt="7"/>
                            </m:rPr>
                            <a:rPr lang="en-GB" sz="1100" b="0" i="1" baseline="0">
                              <a:solidFill>
                                <a:schemeClr val="dk1"/>
                              </a:solidFill>
                              <a:effectLst/>
                              <a:latin typeface="Cambria Math" panose="02040503050406030204" pitchFamily="18" charset="0"/>
                              <a:ea typeface="+mn-ea"/>
                              <a:cs typeface="+mn-cs"/>
                            </a:rPr>
                            <m:t>𝑖</m:t>
                          </m:r>
                        </m:sub>
                        <m:sup/>
                        <m:e>
                          <m:d>
                            <m:dPr>
                              <m:ctrlPr>
                                <a:rPr lang="en-GB" sz="1100" b="0" i="1" baseline="0">
                                  <a:solidFill>
                                    <a:schemeClr val="dk1"/>
                                  </a:solidFill>
                                  <a:effectLst/>
                                  <a:latin typeface="Cambria Math" panose="02040503050406030204" pitchFamily="18" charset="0"/>
                                  <a:ea typeface="+mn-ea"/>
                                  <a:cs typeface="+mn-cs"/>
                                </a:rPr>
                              </m:ctrlPr>
                            </m:dPr>
                            <m:e>
                              <m:r>
                                <m:rPr>
                                  <m:sty m:val="p"/>
                                </m:rPr>
                                <a:rPr lang="en-GB" sz="1100" b="0" i="0" baseline="0">
                                  <a:solidFill>
                                    <a:schemeClr val="dk1"/>
                                  </a:solidFill>
                                  <a:effectLst/>
                                  <a:latin typeface="Cambria Math" panose="02040503050406030204" pitchFamily="18" charset="0"/>
                                  <a:ea typeface="+mn-ea"/>
                                  <a:cs typeface="+mn-cs"/>
                                </a:rPr>
                                <m:t>Marginal</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Private</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RoR</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on</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NMS</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funding</m:t>
                              </m:r>
                            </m:e>
                          </m:d>
                        </m:e>
                      </m:nary>
                    </m:e>
                    <m:sub>
                      <m:r>
                        <a:rPr lang="en-GB" sz="1100" b="0" i="1" baseline="0">
                          <a:solidFill>
                            <a:schemeClr val="dk1"/>
                          </a:solidFill>
                          <a:effectLst/>
                          <a:latin typeface="Cambria Math" panose="02040503050406030204" pitchFamily="18" charset="0"/>
                          <a:ea typeface="+mn-ea"/>
                          <a:cs typeface="+mn-cs"/>
                        </a:rPr>
                        <m:t>𝑖</m:t>
                      </m:r>
                    </m:sub>
                  </m:sSub>
                  <m:r>
                    <a:rPr lang="en-GB" sz="1100" b="0" i="1" baseline="0">
                      <a:solidFill>
                        <a:schemeClr val="dk1"/>
                      </a:solidFill>
                      <a:effectLst/>
                      <a:latin typeface="Cambria Math" panose="02040503050406030204" pitchFamily="18" charset="0"/>
                      <a:ea typeface="+mn-ea"/>
                      <a:cs typeface="+mn-cs"/>
                    </a:rPr>
                    <m:t>−</m:t>
                  </m:r>
                  <m:r>
                    <a:rPr lang="en-GB" sz="1100" b="0" i="1" baseline="0">
                      <a:solidFill>
                        <a:schemeClr val="dk1"/>
                      </a:solidFill>
                      <a:effectLst/>
                      <a:latin typeface="Cambria Math" panose="02040503050406030204" pitchFamily="18" charset="0"/>
                      <a:ea typeface="+mn-ea"/>
                      <a:cs typeface="+mn-cs"/>
                    </a:rPr>
                    <m:t>1</m:t>
                  </m:r>
                </m:oMath>
              </a14:m>
              <a:r>
                <a:rPr lang="en-GB" sz="1100" b="0" i="0" baseline="0">
                  <a:solidFill>
                    <a:schemeClr val="dk1"/>
                  </a:solidFill>
                  <a:effectLst/>
                  <a:latin typeface="+mn-lt"/>
                  <a:ea typeface="+mn-ea"/>
                  <a:cs typeface="+mn-cs"/>
                </a:rPr>
                <a:t>, where </a:t>
              </a:r>
              <a14:m>
                <m:oMath xmlns:m="http://schemas.openxmlformats.org/officeDocument/2006/math">
                  <m:r>
                    <a:rPr lang="en-GB" sz="1100" b="0" i="1" baseline="0">
                      <a:solidFill>
                        <a:schemeClr val="dk1"/>
                      </a:solidFill>
                      <a:effectLst/>
                      <a:latin typeface="Cambria Math" panose="02040503050406030204" pitchFamily="18" charset="0"/>
                      <a:ea typeface="+mn-ea"/>
                      <a:cs typeface="+mn-cs"/>
                    </a:rPr>
                    <m:t>𝑖</m:t>
                  </m:r>
                </m:oMath>
              </a14:m>
              <a:r>
                <a:rPr lang="en-GB" sz="1100" b="0" i="0" baseline="0">
                  <a:solidFill>
                    <a:schemeClr val="dk1"/>
                  </a:solidFill>
                  <a:effectLst/>
                  <a:latin typeface="+mn-lt"/>
                  <a:ea typeface="+mn-ea"/>
                  <a:cs typeface="+mn-cs"/>
                </a:rPr>
                <a:t> represent the different impact streams.</a:t>
              </a:r>
              <a:endParaRPr lang="en-GB">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0" i="0" u="none"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0" i="0" u="none" baseline="0"/>
            </a:p>
            <a:p>
              <a:pPr rtl="0" fontAlgn="base"/>
              <a:r>
                <a:rPr lang="en-GB" sz="1100" b="0" i="0">
                  <a:solidFill>
                    <a:schemeClr val="dk1"/>
                  </a:solidFill>
                  <a:effectLst/>
                  <a:latin typeface="+mn-lt"/>
                  <a:ea typeface="+mn-ea"/>
                  <a:cs typeface="+mn-cs"/>
                </a:rPr>
                <a:t> </a:t>
              </a:r>
            </a:p>
          </xdr:txBody>
        </xdr:sp>
      </mc:Choice>
      <mc:Fallback xmlns="">
        <xdr:sp macro="" textlink="">
          <xdr:nvSpPr>
            <xdr:cNvPr id="6" name="TextBox 5">
              <a:extLst>
                <a:ext uri="{FF2B5EF4-FFF2-40B4-BE49-F238E27FC236}">
                  <a16:creationId xmlns:a16="http://schemas.microsoft.com/office/drawing/2014/main" id="{537854B2-8666-4B75-B5D7-38B983DD6A86}"/>
                </a:ext>
              </a:extLst>
            </xdr:cNvPr>
            <xdr:cNvSpPr txBox="1"/>
          </xdr:nvSpPr>
          <xdr:spPr>
            <a:xfrm>
              <a:off x="5124450" y="5092065"/>
              <a:ext cx="13315950" cy="3299460"/>
            </a:xfrm>
            <a:prstGeom prst="rect">
              <a:avLst/>
            </a:prstGeom>
            <a:solidFill>
              <a:schemeClr val="accent4">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a:t>Net Rates of Return (RoR)</a:t>
              </a:r>
            </a:p>
            <a:p>
              <a:pPr/>
              <a:r>
                <a:rPr lang="en-GB" sz="1100" b="0" i="0" u="none" baseline="0">
                  <a:latin typeface="Cambria Math" panose="02040503050406030204" pitchFamily="18" charset="0"/>
                </a:rPr>
                <a:t>Average Social RoR on NMS funding&amp;=(Social Net Beneft)/(Public Costs)</a:t>
              </a:r>
              <a:br>
                <a:rPr lang="en-GB" sz="1100" b="0" i="0" u="none" baseline="0">
                  <a:latin typeface="Cambria Math" panose="02040503050406030204" pitchFamily="18" charset="0"/>
                </a:rPr>
              </a:br>
              <a:r>
                <a:rPr lang="en-GB" sz="1100" b="0" i="0" baseline="0">
                  <a:solidFill>
                    <a:schemeClr val="dk1"/>
                  </a:solidFill>
                  <a:effectLst/>
                  <a:latin typeface="Cambria Math" panose="02040503050406030204" pitchFamily="18" charset="0"/>
                  <a:ea typeface="+mn-ea"/>
                  <a:cs typeface="+mn-cs"/>
                </a:rPr>
                <a:t>&amp;=  (Total Benefits −Private Costs −Public Costs)/(Public Costs)</a:t>
              </a:r>
              <a:br>
                <a:rPr lang="en-GB" sz="1100" b="0" i="0" baseline="0">
                  <a:solidFill>
                    <a:schemeClr val="dk1"/>
                  </a:solidFill>
                  <a:effectLst/>
                  <a:latin typeface="Cambria Math" panose="02040503050406030204" pitchFamily="18" charset="0"/>
                  <a:ea typeface="+mn-ea"/>
                  <a:cs typeface="+mn-cs"/>
                </a:rPr>
              </a:br>
              <a:r>
                <a:rPr lang="en-GB" sz="1100" b="0" i="0" baseline="0">
                  <a:solidFill>
                    <a:schemeClr val="dk1"/>
                  </a:solidFill>
                  <a:effectLst/>
                  <a:latin typeface="Cambria Math" panose="02040503050406030204" pitchFamily="18" charset="0"/>
                  <a:ea typeface="+mn-ea"/>
                  <a:cs typeface="+mn-cs"/>
                </a:rPr>
                <a:t>&amp;=(Private Net Benefits)/(Public Costs)−1</a:t>
              </a:r>
              <a:br>
                <a:rPr lang="en-GB" sz="1100" b="0" i="1" baseline="0">
                  <a:solidFill>
                    <a:schemeClr val="dk1"/>
                  </a:solidFill>
                  <a:effectLst/>
                  <a:latin typeface="Cambria Math" panose="02040503050406030204" pitchFamily="18" charset="0"/>
                  <a:ea typeface="+mn-ea"/>
                  <a:cs typeface="+mn-cs"/>
                </a:rPr>
              </a:br>
              <a:r>
                <a:rPr lang="en-GB" sz="1100" b="0" i="0" baseline="0">
                  <a:solidFill>
                    <a:schemeClr val="dk1"/>
                  </a:solidFill>
                  <a:effectLst/>
                  <a:latin typeface="Cambria Math" panose="02040503050406030204" pitchFamily="18" charset="0"/>
                  <a:ea typeface="+mn-ea"/>
                  <a:cs typeface="+mn-cs"/>
                </a:rPr>
                <a:t>&amp;= </a:t>
              </a:r>
              <a:r>
                <a:rPr lang="en-GB" sz="1100" i="0">
                  <a:solidFill>
                    <a:schemeClr val="dk1"/>
                  </a:solidFill>
                  <a:effectLst/>
                  <a:latin typeface="Cambria Math" panose="02040503050406030204" pitchFamily="18" charset="0"/>
                  <a:ea typeface="+mn-ea"/>
                  <a:cs typeface="+mn-cs"/>
                </a:rPr>
                <a:t> (Private net benefit from Measurement Infrastructure+Private net benefit from Innovation)/(Public costs)</a:t>
              </a:r>
              <a:r>
                <a:rPr lang="en-GB" sz="1100" b="0" i="0">
                  <a:solidFill>
                    <a:schemeClr val="dk1"/>
                  </a:solidFill>
                  <a:effectLst/>
                  <a:latin typeface="Cambria Math" panose="02040503050406030204" pitchFamily="18" charset="0"/>
                  <a:ea typeface="+mn-ea"/>
                  <a:cs typeface="+mn-cs"/>
                </a:rPr>
                <a:t>−1</a:t>
              </a:r>
              <a:br>
                <a:rPr lang="en-GB" sz="1100" b="0" i="1">
                  <a:solidFill>
                    <a:schemeClr val="dk1"/>
                  </a:solidFill>
                  <a:effectLst/>
                  <a:latin typeface="Cambria Math" panose="02040503050406030204" pitchFamily="18" charset="0"/>
                  <a:ea typeface="+mn-ea"/>
                  <a:cs typeface="+mn-cs"/>
                </a:rPr>
              </a:br>
              <a:r>
                <a:rPr lang="en-GB" sz="1100" b="0" i="0">
                  <a:solidFill>
                    <a:schemeClr val="dk1"/>
                  </a:solidFill>
                  <a:effectLst/>
                  <a:latin typeface="Cambria Math" panose="02040503050406030204" pitchFamily="18" charset="0"/>
                  <a:ea typeface="+mn-ea"/>
                  <a:cs typeface="+mn-cs"/>
                </a:rPr>
                <a:t>&amp;= </a:t>
              </a:r>
              <a:r>
                <a:rPr lang="en-GB" sz="1100" i="0">
                  <a:solidFill>
                    <a:schemeClr val="dk1"/>
                  </a:solidFill>
                  <a:effectLst/>
                  <a:latin typeface="Cambria Math" panose="02040503050406030204" pitchFamily="18" charset="0"/>
                  <a:ea typeface="+mn-ea"/>
                  <a:cs typeface="+mn-cs"/>
                </a:rPr>
                <a:t>Private return on public funding from Measurement Infrastructure+ Private return on public funding from Innovation−1</a:t>
              </a:r>
              <a:br>
                <a:rPr lang="en-GB" sz="1100" b="0" i="1" baseline="0">
                  <a:solidFill>
                    <a:schemeClr val="dk1"/>
                  </a:solidFill>
                  <a:effectLst/>
                  <a:latin typeface="Cambria Math" panose="02040503050406030204" pitchFamily="18" charset="0"/>
                  <a:ea typeface="+mn-ea"/>
                  <a:cs typeface="+mn-cs"/>
                </a:rPr>
              </a:br>
              <a:endParaRPr lang="en-GB" sz="1100" b="0" i="0" baseline="0">
                <a:solidFill>
                  <a:schemeClr val="dk1"/>
                </a:solidFill>
                <a:effectLst/>
                <a:ea typeface="+mn-ea"/>
                <a:cs typeface="+mn-cs"/>
              </a:endParaRPr>
            </a:p>
            <a:p>
              <a:br>
                <a:rPr lang="en-GB" sz="1100" b="0" i="0" u="none" baseline="0"/>
              </a:br>
              <a:r>
                <a:rPr lang="en-GB" sz="1100" b="0" i="0" u="none" baseline="0"/>
                <a:t>That is,</a:t>
              </a:r>
            </a:p>
            <a:p>
              <a:r>
                <a:rPr lang="en-GB" sz="1100" b="0" i="0" u="none" baseline="0">
                  <a:latin typeface="Cambria Math" panose="02040503050406030204" pitchFamily="18" charset="0"/>
                </a:rPr>
                <a:t>Average Social RoR on NMS funding = ∑_𝑖▒(Average Private RoR on NMS funding) _𝑖−1</a:t>
              </a:r>
              <a:r>
                <a:rPr lang="en-GB" sz="1100" b="0" i="0" u="none" baseline="0"/>
                <a:t>, where </a:t>
              </a:r>
              <a:r>
                <a:rPr lang="en-GB" sz="1100" b="0" i="0" u="none" baseline="0">
                  <a:latin typeface="Cambria Math" panose="02040503050406030204" pitchFamily="18" charset="0"/>
                </a:rPr>
                <a:t>𝑖</a:t>
              </a:r>
              <a:r>
                <a:rPr lang="en-GB" sz="1100" b="0" i="0" u="none" baseline="0"/>
                <a:t> represent the different impact streams.</a:t>
              </a:r>
            </a:p>
            <a:p>
              <a:endParaRPr lang="en-GB" sz="1100" b="0" i="0" u="none" baseline="0"/>
            </a:p>
            <a:p>
              <a:pPr marL="0" marR="0" lvl="0" indent="0" defTabSz="914400" eaLnBrk="1" fontAlgn="auto" latinLnBrk="0" hangingPunct="1">
                <a:lnSpc>
                  <a:spcPct val="100000"/>
                </a:lnSpc>
                <a:spcBef>
                  <a:spcPts val="0"/>
                </a:spcBef>
                <a:spcAft>
                  <a:spcPts val="0"/>
                </a:spcAft>
                <a:buClrTx/>
                <a:buSzTx/>
                <a:buFontTx/>
                <a:buNone/>
                <a:tabLst/>
                <a:defRPr/>
              </a:pPr>
              <a:r>
                <a:rPr lang="en-GB" sz="1100" b="0" i="0" u="sng" baseline="0">
                  <a:solidFill>
                    <a:schemeClr val="dk1"/>
                  </a:solidFill>
                  <a:effectLst/>
                  <a:latin typeface="+mn-lt"/>
                  <a:ea typeface="+mn-ea"/>
                  <a:cs typeface="+mn-cs"/>
                </a:rPr>
                <a:t>Relationship between Average RoR and Marginal RoR:</a:t>
              </a:r>
              <a:r>
                <a:rPr lang="en-GB" sz="1100" b="0" i="0" baseline="0">
                  <a:solidFill>
                    <a:schemeClr val="dk1"/>
                  </a:solidFill>
                  <a:effectLst/>
                  <a:latin typeface="+mn-lt"/>
                  <a:ea typeface="+mn-ea"/>
                  <a:cs typeface="+mn-cs"/>
                </a:rPr>
                <a:t> As discussed in the Tabs "1) Parameters-Innovation Stream" and "2) Parameters-Measurement Infra", the marginal private return for an impact stream is 66% of the corresponding average private return for that stream (full derivation in section 32.4 of King &amp; Nayak (2025): https://doi.org/10.47120/npl.IEA27).  </a:t>
              </a:r>
            </a:p>
            <a:p>
              <a:pPr marL="0" marR="0" lvl="0" indent="0" defTabSz="914400" eaLnBrk="1" fontAlgn="auto" latinLnBrk="0" hangingPunct="1">
                <a:lnSpc>
                  <a:spcPct val="100000"/>
                </a:lnSpc>
                <a:spcBef>
                  <a:spcPts val="0"/>
                </a:spcBef>
                <a:spcAft>
                  <a:spcPts val="0"/>
                </a:spcAft>
                <a:buClrTx/>
                <a:buSzTx/>
                <a:buFontTx/>
                <a:buNone/>
                <a:tabLst/>
                <a:defRPr/>
              </a:pPr>
              <a:r>
                <a:rPr lang="en-GB" sz="1100" b="0" i="0" baseline="0">
                  <a:solidFill>
                    <a:schemeClr val="dk1"/>
                  </a:solidFill>
                  <a:effectLst/>
                  <a:latin typeface="+mn-lt"/>
                  <a:ea typeface="+mn-ea"/>
                  <a:cs typeface="+mn-cs"/>
                </a:rPr>
                <a:t>Using this relationship, we can define:</a:t>
              </a:r>
            </a:p>
            <a:p>
              <a:pPr marL="0" marR="0" lvl="0" indent="0" defTabSz="914400" eaLnBrk="1" fontAlgn="auto" latinLnBrk="0" hangingPunct="1">
                <a:lnSpc>
                  <a:spcPct val="100000"/>
                </a:lnSpc>
                <a:spcBef>
                  <a:spcPts val="0"/>
                </a:spcBef>
                <a:spcAft>
                  <a:spcPts val="0"/>
                </a:spcAft>
                <a:buClrTx/>
                <a:buSzTx/>
                <a:buFontTx/>
                <a:buNone/>
                <a:tabLst/>
                <a:defRPr/>
              </a:pPr>
              <a:r>
                <a:rPr lang="en-GB" sz="1100" b="0" i="0" baseline="0">
                  <a:solidFill>
                    <a:schemeClr val="dk1"/>
                  </a:solidFill>
                  <a:effectLst/>
                  <a:latin typeface="Cambria Math" panose="02040503050406030204" pitchFamily="18" charset="0"/>
                  <a:ea typeface="+mn-ea"/>
                  <a:cs typeface="+mn-cs"/>
                </a:rPr>
                <a:t>Marginal Social RoR on NMS funding = ∑_𝑖▒(Marginal Private RoR on NMS funding) _𝑖−1</a:t>
              </a:r>
              <a:r>
                <a:rPr lang="en-GB" sz="1100" b="0" i="0" baseline="0">
                  <a:solidFill>
                    <a:schemeClr val="dk1"/>
                  </a:solidFill>
                  <a:effectLst/>
                  <a:latin typeface="+mn-lt"/>
                  <a:ea typeface="+mn-ea"/>
                  <a:cs typeface="+mn-cs"/>
                </a:rPr>
                <a:t>, where </a:t>
              </a:r>
              <a:r>
                <a:rPr lang="en-GB" sz="1100" b="0" i="0" baseline="0">
                  <a:solidFill>
                    <a:schemeClr val="dk1"/>
                  </a:solidFill>
                  <a:effectLst/>
                  <a:latin typeface="Cambria Math" panose="02040503050406030204" pitchFamily="18" charset="0"/>
                  <a:ea typeface="+mn-ea"/>
                  <a:cs typeface="+mn-cs"/>
                </a:rPr>
                <a:t>𝑖</a:t>
              </a:r>
              <a:r>
                <a:rPr lang="en-GB" sz="1100" b="0" i="0" baseline="0">
                  <a:solidFill>
                    <a:schemeClr val="dk1"/>
                  </a:solidFill>
                  <a:effectLst/>
                  <a:latin typeface="+mn-lt"/>
                  <a:ea typeface="+mn-ea"/>
                  <a:cs typeface="+mn-cs"/>
                </a:rPr>
                <a:t> represent the different impact streams.</a:t>
              </a:r>
              <a:endParaRPr lang="en-GB">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0" i="0" u="none"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0" i="0" u="none" baseline="0"/>
            </a:p>
            <a:p>
              <a:pPr rtl="0" fontAlgn="base"/>
              <a:r>
                <a:rPr lang="en-GB" sz="1100" b="0" i="0">
                  <a:solidFill>
                    <a:schemeClr val="dk1"/>
                  </a:solidFill>
                  <a:effectLst/>
                  <a:latin typeface="+mn-lt"/>
                  <a:ea typeface="+mn-ea"/>
                  <a:cs typeface="+mn-cs"/>
                </a:rPr>
                <a:t> </a:t>
              </a:r>
            </a:p>
          </xdr:txBody>
        </xdr:sp>
      </mc:Fallback>
    </mc:AlternateContent>
    <xdr:clientData/>
  </xdr:twoCellAnchor>
  <xdr:twoCellAnchor>
    <xdr:from>
      <xdr:col>3</xdr:col>
      <xdr:colOff>363855</xdr:colOff>
      <xdr:row>7</xdr:row>
      <xdr:rowOff>167640</xdr:rowOff>
    </xdr:from>
    <xdr:to>
      <xdr:col>17</xdr:col>
      <xdr:colOff>510540</xdr:colOff>
      <xdr:row>17</xdr:row>
      <xdr:rowOff>142875</xdr:rowOff>
    </xdr:to>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8F6C9F95-F5C1-4F44-AF2E-0AE6364A12AE}"/>
                </a:ext>
              </a:extLst>
            </xdr:cNvPr>
            <xdr:cNvSpPr txBox="1"/>
          </xdr:nvSpPr>
          <xdr:spPr>
            <a:xfrm>
              <a:off x="5240655" y="1710690"/>
              <a:ext cx="12433935" cy="2699385"/>
            </a:xfrm>
            <a:prstGeom prst="rect">
              <a:avLst/>
            </a:prstGeom>
            <a:solidFill>
              <a:srgbClr val="FFABA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a:solidFill>
                    <a:schemeClr val="dk1"/>
                  </a:solidFill>
                  <a:effectLst/>
                  <a:latin typeface="+mn-lt"/>
                  <a:ea typeface="+mn-ea"/>
                  <a:cs typeface="+mn-cs"/>
                </a:rPr>
                <a:t>Costs</a:t>
              </a:r>
              <a:endParaRPr lang="en-GB" sz="1400">
                <a:effectLst/>
              </a:endParaRPr>
            </a:p>
            <a:p>
              <a:pPr eaLnBrk="1" fontAlgn="auto" latinLnBrk="0" hangingPunct="1"/>
              <a:r>
                <a:rPr lang="en-GB" sz="1100" b="0" baseline="0">
                  <a:solidFill>
                    <a:schemeClr val="dk1"/>
                  </a:solidFill>
                  <a:effectLst/>
                  <a:latin typeface="+mn-lt"/>
                  <a:ea typeface="+mn-ea"/>
                  <a:cs typeface="+mn-cs"/>
                </a:rPr>
                <a:t>-- P</a:t>
              </a:r>
              <a:r>
                <a:rPr lang="en-GB" sz="1100">
                  <a:solidFill>
                    <a:schemeClr val="dk1"/>
                  </a:solidFill>
                  <a:effectLst/>
                  <a:latin typeface="+mn-lt"/>
                  <a:ea typeface="+mn-ea"/>
                  <a:cs typeface="+mn-cs"/>
                </a:rPr>
                <a:t>ublic costs represent the</a:t>
              </a:r>
              <a:r>
                <a:rPr lang="en-GB" sz="1100" baseline="0">
                  <a:solidFill>
                    <a:schemeClr val="dk1"/>
                  </a:solidFill>
                  <a:effectLst/>
                  <a:latin typeface="+mn-lt"/>
                  <a:ea typeface="+mn-ea"/>
                  <a:cs typeface="+mn-cs"/>
                </a:rPr>
                <a:t> NMS funding being requested under this Option over the entire SR-period. We assume that these costs are inclusive of rent (estates budget), i.e., they include the opportunity cost of maintaining the NPL site.</a:t>
              </a:r>
              <a:endParaRPr lang="en-GB" sz="1400">
                <a:effectLst/>
              </a:endParaRPr>
            </a:p>
            <a:p>
              <a:r>
                <a:rPr lang="en-GB" sz="1100">
                  <a:solidFill>
                    <a:schemeClr val="dk1"/>
                  </a:solidFill>
                  <a:effectLst/>
                  <a:latin typeface="+mn-lt"/>
                  <a:ea typeface="+mn-ea"/>
                  <a:cs typeface="+mn-cs"/>
                </a:rPr>
                <a:t>-- Private Costs are calculated in the following way:</a:t>
              </a:r>
              <a:endParaRPr lang="en-GB" sz="1400">
                <a:effectLst/>
              </a:endParaRPr>
            </a:p>
            <a:p>
              <a:r>
                <a:rPr lang="en-GB" sz="1100" baseline="0">
                  <a:solidFill>
                    <a:schemeClr val="dk1"/>
                  </a:solidFill>
                  <a:effectLst/>
                  <a:latin typeface="+mn-lt"/>
                  <a:ea typeface="+mn-ea"/>
                  <a:cs typeface="+mn-cs"/>
                </a:rPr>
                <a:t>• </a:t>
              </a:r>
              <a:r>
                <a:rPr lang="en-GB" sz="1100" b="1" baseline="0">
                  <a:solidFill>
                    <a:schemeClr val="dk1"/>
                  </a:solidFill>
                  <a:effectLst/>
                  <a:latin typeface="+mn-lt"/>
                  <a:ea typeface="+mn-ea"/>
                  <a:cs typeface="+mn-cs"/>
                </a:rPr>
                <a:t>For Innovation Stream: </a:t>
              </a:r>
              <a:r>
                <a:rPr lang="en-GB" sz="1100" b="0" baseline="0">
                  <a:solidFill>
                    <a:schemeClr val="dk1"/>
                  </a:solidFill>
                  <a:effectLst/>
                  <a:latin typeface="+mn-lt"/>
                  <a:ea typeface="+mn-ea"/>
                  <a:cs typeface="+mn-cs"/>
                </a:rPr>
                <a:t>Since we assume that we lose the innovation impact stream under this option, the leveraged private costs through the Innovation stream would also be zero</a:t>
              </a:r>
              <a:r>
                <a:rPr lang="en-GB" sz="1100" baseline="0">
                  <a:solidFill>
                    <a:schemeClr val="dk1"/>
                  </a:solidFill>
                  <a:effectLst/>
                  <a:latin typeface="+mn-lt"/>
                  <a:ea typeface="+mn-ea"/>
                  <a:cs typeface="+mn-cs"/>
                </a:rPr>
                <a:t>.</a:t>
              </a:r>
            </a:p>
            <a:p>
              <a:r>
                <a:rPr lang="en-GB" sz="1100" baseline="0">
                  <a:solidFill>
                    <a:schemeClr val="dk1"/>
                  </a:solidFill>
                  <a:effectLst/>
                  <a:latin typeface="+mn-lt"/>
                  <a:ea typeface="+mn-ea"/>
                  <a:cs typeface="+mn-cs"/>
                </a:rPr>
                <a:t> </a:t>
              </a:r>
              <a:endParaRPr lang="en-GB" sz="1400">
                <a:effectLst/>
              </a:endParaRPr>
            </a:p>
            <a:p>
              <a:pPr eaLnBrk="1" fontAlgn="auto" latinLnBrk="0" hangingPunct="1"/>
              <a:r>
                <a:rPr lang="en-GB" sz="1100" baseline="0">
                  <a:solidFill>
                    <a:schemeClr val="dk1"/>
                  </a:solidFill>
                  <a:effectLst/>
                  <a:latin typeface="+mn-lt"/>
                  <a:ea typeface="+mn-ea"/>
                  <a:cs typeface="+mn-cs"/>
                </a:rPr>
                <a:t>• </a:t>
              </a:r>
              <a:r>
                <a:rPr lang="en-GB" sz="1100" b="1" baseline="0">
                  <a:solidFill>
                    <a:schemeClr val="dk1"/>
                  </a:solidFill>
                  <a:effectLst/>
                  <a:latin typeface="+mn-lt"/>
                  <a:ea typeface="+mn-ea"/>
                  <a:cs typeface="+mn-cs"/>
                </a:rPr>
                <a:t>For Measurement Infrastructure Stream: </a:t>
              </a:r>
              <a14:m>
                <m:oMath xmlns:m="http://schemas.openxmlformats.org/officeDocument/2006/math">
                  <m:r>
                    <m:rPr>
                      <m:sty m:val="p"/>
                    </m:rPr>
                    <a:rPr lang="en-GB" sz="1100" b="0" i="0" baseline="0">
                      <a:solidFill>
                        <a:schemeClr val="dk1"/>
                      </a:solidFill>
                      <a:effectLst/>
                      <a:latin typeface="Cambria Math" panose="02040503050406030204" pitchFamily="18" charset="0"/>
                      <a:ea typeface="+mn-ea"/>
                      <a:cs typeface="+mn-cs"/>
                    </a:rPr>
                    <m:t>Private</m:t>
                  </m:r>
                  <m:r>
                    <a:rPr lang="en-GB" sz="1100" b="0" i="0" baseline="0">
                      <a:solidFill>
                        <a:schemeClr val="dk1"/>
                      </a:solidFill>
                      <a:effectLst/>
                      <a:latin typeface="Cambria Math" panose="02040503050406030204" pitchFamily="18" charset="0"/>
                      <a:ea typeface="+mn-ea"/>
                      <a:cs typeface="+mn-cs"/>
                    </a:rPr>
                    <m:t> </m:t>
                  </m:r>
                  <m:sSub>
                    <m:sSubPr>
                      <m:ctrlPr>
                        <a:rPr lang="en-GB" sz="1100" b="0" i="1" baseline="0">
                          <a:solidFill>
                            <a:schemeClr val="dk1"/>
                          </a:solidFill>
                          <a:effectLst/>
                          <a:latin typeface="Cambria Math" panose="02040503050406030204" pitchFamily="18" charset="0"/>
                          <a:ea typeface="+mn-ea"/>
                          <a:cs typeface="+mn-cs"/>
                        </a:rPr>
                      </m:ctrlPr>
                    </m:sSubPr>
                    <m:e>
                      <m:r>
                        <m:rPr>
                          <m:sty m:val="p"/>
                        </m:rPr>
                        <a:rPr lang="en-GB" sz="1100" b="0" i="0" baseline="0">
                          <a:solidFill>
                            <a:schemeClr val="dk1"/>
                          </a:solidFill>
                          <a:effectLst/>
                          <a:latin typeface="Cambria Math" panose="02040503050406030204" pitchFamily="18" charset="0"/>
                          <a:ea typeface="+mn-ea"/>
                          <a:cs typeface="+mn-cs"/>
                        </a:rPr>
                        <m:t>Costs</m:t>
                      </m:r>
                    </m:e>
                    <m:sub>
                      <m:r>
                        <a:rPr lang="en-GB" sz="1100" b="0" i="1" baseline="0">
                          <a:solidFill>
                            <a:schemeClr val="dk1"/>
                          </a:solidFill>
                          <a:effectLst/>
                          <a:latin typeface="Cambria Math" panose="02040503050406030204" pitchFamily="18" charset="0"/>
                          <a:ea typeface="+mn-ea"/>
                          <a:cs typeface="+mn-cs"/>
                        </a:rPr>
                        <m:t>𝑚𝑖</m:t>
                      </m:r>
                    </m:sub>
                  </m:sSub>
                  <m:r>
                    <a:rPr lang="en-GB" sz="1100" b="0" i="0" baseline="0">
                      <a:solidFill>
                        <a:schemeClr val="dk1"/>
                      </a:solidFill>
                      <a:effectLst/>
                      <a:latin typeface="Cambria Math" panose="02040503050406030204" pitchFamily="18" charset="0"/>
                      <a:ea typeface="+mn-ea"/>
                      <a:cs typeface="+mn-cs"/>
                    </a:rPr>
                    <m:t>=</m:t>
                  </m:r>
                  <m:r>
                    <m:rPr>
                      <m:sty m:val="p"/>
                    </m:rPr>
                    <a:rPr lang="en-GB" sz="1100" b="0" i="0" baseline="0">
                      <a:solidFill>
                        <a:schemeClr val="dk1"/>
                      </a:solidFill>
                      <a:effectLst/>
                      <a:latin typeface="Cambria Math" panose="02040503050406030204" pitchFamily="18" charset="0"/>
                      <a:ea typeface="+mn-ea"/>
                      <a:cs typeface="+mn-cs"/>
                    </a:rPr>
                    <m:t>Leverage</m:t>
                  </m:r>
                  <m:r>
                    <a:rPr lang="en-GB" sz="1100" b="0" i="0" baseline="0">
                      <a:solidFill>
                        <a:schemeClr val="dk1"/>
                      </a:solidFill>
                      <a:effectLst/>
                      <a:latin typeface="Cambria Math" panose="02040503050406030204" pitchFamily="18" charset="0"/>
                      <a:ea typeface="+mn-ea"/>
                      <a:cs typeface="+mn-cs"/>
                    </a:rPr>
                    <m:t> </m:t>
                  </m:r>
                  <m:sSub>
                    <m:sSubPr>
                      <m:ctrlPr>
                        <a:rPr lang="en-GB" sz="1100" b="0" i="1" baseline="0">
                          <a:solidFill>
                            <a:schemeClr val="dk1"/>
                          </a:solidFill>
                          <a:effectLst/>
                          <a:latin typeface="Cambria Math" panose="02040503050406030204" pitchFamily="18" charset="0"/>
                          <a:ea typeface="+mn-ea"/>
                          <a:cs typeface="+mn-cs"/>
                        </a:rPr>
                      </m:ctrlPr>
                    </m:sSubPr>
                    <m:e>
                      <m:r>
                        <m:rPr>
                          <m:sty m:val="p"/>
                        </m:rPr>
                        <a:rPr lang="en-GB" sz="1100" b="0" i="0" baseline="0">
                          <a:solidFill>
                            <a:schemeClr val="dk1"/>
                          </a:solidFill>
                          <a:effectLst/>
                          <a:latin typeface="Cambria Math" panose="02040503050406030204" pitchFamily="18" charset="0"/>
                          <a:ea typeface="+mn-ea"/>
                          <a:cs typeface="+mn-cs"/>
                        </a:rPr>
                        <m:t>Rate</m:t>
                      </m:r>
                    </m:e>
                    <m:sub>
                      <m:r>
                        <a:rPr lang="en-GB" sz="1100" b="0" i="1" baseline="0">
                          <a:solidFill>
                            <a:schemeClr val="dk1"/>
                          </a:solidFill>
                          <a:effectLst/>
                          <a:latin typeface="Cambria Math" panose="02040503050406030204" pitchFamily="18" charset="0"/>
                          <a:ea typeface="+mn-ea"/>
                          <a:cs typeface="+mn-cs"/>
                        </a:rPr>
                        <m:t>𝑚𝑖</m:t>
                      </m:r>
                    </m:sub>
                  </m:sSub>
                  <m:r>
                    <a:rPr lang="en-GB" sz="1100" b="0" i="0" baseline="0">
                      <a:solidFill>
                        <a:schemeClr val="dk1"/>
                      </a:solidFill>
                      <a:effectLst/>
                      <a:latin typeface="Cambria Math" panose="02040503050406030204" pitchFamily="18" charset="0"/>
                      <a:ea typeface="+mn-ea"/>
                      <a:cs typeface="+mn-cs"/>
                    </a:rPr>
                    <m:t>∗</m:t>
                  </m:r>
                  <m:r>
                    <m:rPr>
                      <m:sty m:val="p"/>
                    </m:rPr>
                    <a:rPr lang="en-GB" sz="1100" b="0" i="0" baseline="0">
                      <a:solidFill>
                        <a:schemeClr val="dk1"/>
                      </a:solidFill>
                      <a:effectLst/>
                      <a:latin typeface="Cambria Math" panose="02040503050406030204" pitchFamily="18" charset="0"/>
                      <a:ea typeface="+mn-ea"/>
                      <a:cs typeface="+mn-cs"/>
                    </a:rPr>
                    <m:t>min</m:t>
                  </m:r>
                  <m:r>
                    <a:rPr lang="en-GB" sz="1100" b="0" i="0" baseline="0">
                      <a:solidFill>
                        <a:schemeClr val="dk1"/>
                      </a:solidFill>
                      <a:effectLst/>
                      <a:latin typeface="Cambria Math" panose="02040503050406030204" pitchFamily="18" charset="0"/>
                      <a:ea typeface="+mn-ea"/>
                      <a:cs typeface="+mn-cs"/>
                    </a:rPr>
                    <m:t>{</m:t>
                  </m:r>
                  <m:r>
                    <m:rPr>
                      <m:sty m:val="p"/>
                    </m:rPr>
                    <a:rPr lang="en-GB" sz="1100" b="0" i="0" baseline="0">
                      <a:solidFill>
                        <a:schemeClr val="dk1"/>
                      </a:solidFill>
                      <a:effectLst/>
                      <a:latin typeface="Cambria Math" panose="02040503050406030204" pitchFamily="18" charset="0"/>
                      <a:ea typeface="+mn-ea"/>
                      <a:cs typeface="+mn-cs"/>
                    </a:rPr>
                    <m:t>Public</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Costs</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under</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this</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Option</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Public</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Costs</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under</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the</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Preferred</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Option</m:t>
                  </m:r>
                  <m:r>
                    <a:rPr lang="en-GB" sz="1100" b="0" i="0" baseline="0">
                      <a:solidFill>
                        <a:schemeClr val="dk1"/>
                      </a:solidFill>
                      <a:effectLst/>
                      <a:latin typeface="Cambria Math" panose="02040503050406030204" pitchFamily="18" charset="0"/>
                      <a:ea typeface="+mn-ea"/>
                      <a:cs typeface="+mn-cs"/>
                    </a:rPr>
                    <m:t>}</m:t>
                  </m:r>
                </m:oMath>
              </a14:m>
              <a:endParaRPr lang="en-GB" sz="1400">
                <a:effectLst/>
              </a:endParaRPr>
            </a:p>
            <a:p>
              <a:pPr eaLnBrk="1" fontAlgn="auto" latinLnBrk="0" hangingPunct="1"/>
              <a:r>
                <a:rPr lang="en-GB" sz="1100" b="0">
                  <a:solidFill>
                    <a:schemeClr val="dk1"/>
                  </a:solidFill>
                  <a:effectLst/>
                  <a:latin typeface="+mn-lt"/>
                  <a:ea typeface="+mn-ea"/>
                  <a:cs typeface="+mn-cs"/>
                </a:rPr>
                <a:t>We </a:t>
              </a:r>
              <a:r>
                <a:rPr lang="en-GB" sz="1100" b="0" baseline="0">
                  <a:solidFill>
                    <a:schemeClr val="dk1"/>
                  </a:solidFill>
                  <a:effectLst/>
                  <a:latin typeface="+mn-lt"/>
                  <a:ea typeface="+mn-ea"/>
                  <a:cs typeface="+mn-cs"/>
                </a:rPr>
                <a:t>assume that Measurement Infrastructure is close to saturation in the short-term (at the level corresponding to NMS funding under the BAU option), and that any new funding above the BAU-level would not contribute to new measurement infrastructure. However, since the public cost under this option is </a:t>
              </a:r>
              <a:r>
                <a:rPr lang="en-GB" sz="1100" b="0" i="1" baseline="0">
                  <a:solidFill>
                    <a:schemeClr val="dk1"/>
                  </a:solidFill>
                  <a:effectLst/>
                  <a:latin typeface="+mn-lt"/>
                  <a:ea typeface="+mn-ea"/>
                  <a:cs typeface="+mn-cs"/>
                </a:rPr>
                <a:t>lower</a:t>
              </a:r>
              <a:r>
                <a:rPr lang="en-GB" sz="1100" b="0" baseline="0">
                  <a:solidFill>
                    <a:schemeClr val="dk1"/>
                  </a:solidFill>
                  <a:effectLst/>
                  <a:latin typeface="+mn-lt"/>
                  <a:ea typeface="+mn-ea"/>
                  <a:cs typeface="+mn-cs"/>
                </a:rPr>
                <a:t> than the BAU option, we assume that measurement infrastructure benefits and the leveraged private costs linearly scale with funding. That is, for this option, </a:t>
              </a:r>
              <a14:m>
                <m:oMath xmlns:m="http://schemas.openxmlformats.org/officeDocument/2006/math">
                  <m:r>
                    <m:rPr>
                      <m:sty m:val="p"/>
                    </m:rPr>
                    <a:rPr lang="en-GB" sz="1100" b="0" i="0" baseline="0">
                      <a:solidFill>
                        <a:schemeClr val="dk1"/>
                      </a:solidFill>
                      <a:effectLst/>
                      <a:latin typeface="Cambria Math" panose="02040503050406030204" pitchFamily="18" charset="0"/>
                      <a:ea typeface="+mn-ea"/>
                      <a:cs typeface="+mn-cs"/>
                    </a:rPr>
                    <m:t>Private</m:t>
                  </m:r>
                  <m:r>
                    <a:rPr lang="en-GB" sz="1100" b="0" i="0" baseline="0">
                      <a:solidFill>
                        <a:schemeClr val="dk1"/>
                      </a:solidFill>
                      <a:effectLst/>
                      <a:latin typeface="Cambria Math" panose="02040503050406030204" pitchFamily="18" charset="0"/>
                      <a:ea typeface="+mn-ea"/>
                      <a:cs typeface="+mn-cs"/>
                    </a:rPr>
                    <m:t> </m:t>
                  </m:r>
                  <m:sSub>
                    <m:sSubPr>
                      <m:ctrlPr>
                        <a:rPr lang="en-GB" sz="1100" b="0" i="1" baseline="0">
                          <a:solidFill>
                            <a:schemeClr val="dk1"/>
                          </a:solidFill>
                          <a:effectLst/>
                          <a:latin typeface="Cambria Math" panose="02040503050406030204" pitchFamily="18" charset="0"/>
                          <a:ea typeface="+mn-ea"/>
                          <a:cs typeface="+mn-cs"/>
                        </a:rPr>
                      </m:ctrlPr>
                    </m:sSubPr>
                    <m:e>
                      <m:r>
                        <m:rPr>
                          <m:sty m:val="p"/>
                        </m:rPr>
                        <a:rPr lang="en-GB" sz="1100" b="0" i="0" baseline="0">
                          <a:solidFill>
                            <a:schemeClr val="dk1"/>
                          </a:solidFill>
                          <a:effectLst/>
                          <a:latin typeface="Cambria Math" panose="02040503050406030204" pitchFamily="18" charset="0"/>
                          <a:ea typeface="+mn-ea"/>
                          <a:cs typeface="+mn-cs"/>
                        </a:rPr>
                        <m:t>Costs</m:t>
                      </m:r>
                    </m:e>
                    <m:sub>
                      <m:r>
                        <a:rPr lang="en-GB" sz="1100" b="0" i="1" baseline="0">
                          <a:solidFill>
                            <a:schemeClr val="dk1"/>
                          </a:solidFill>
                          <a:effectLst/>
                          <a:latin typeface="Cambria Math" panose="02040503050406030204" pitchFamily="18" charset="0"/>
                          <a:ea typeface="+mn-ea"/>
                          <a:cs typeface="+mn-cs"/>
                        </a:rPr>
                        <m:t>𝑚𝑖</m:t>
                      </m:r>
                    </m:sub>
                  </m:sSub>
                  <m:r>
                    <a:rPr lang="en-GB" sz="1100" b="0" i="0" baseline="0">
                      <a:solidFill>
                        <a:schemeClr val="dk1"/>
                      </a:solidFill>
                      <a:effectLst/>
                      <a:latin typeface="Cambria Math" panose="02040503050406030204" pitchFamily="18" charset="0"/>
                      <a:ea typeface="+mn-ea"/>
                      <a:cs typeface="+mn-cs"/>
                    </a:rPr>
                    <m:t>=</m:t>
                  </m:r>
                  <m:r>
                    <m:rPr>
                      <m:sty m:val="p"/>
                    </m:rPr>
                    <a:rPr lang="en-GB" sz="1100" b="0" i="0" baseline="0">
                      <a:solidFill>
                        <a:schemeClr val="dk1"/>
                      </a:solidFill>
                      <a:effectLst/>
                      <a:latin typeface="Cambria Math" panose="02040503050406030204" pitchFamily="18" charset="0"/>
                      <a:ea typeface="+mn-ea"/>
                      <a:cs typeface="+mn-cs"/>
                    </a:rPr>
                    <m:t>Leverage</m:t>
                  </m:r>
                  <m:r>
                    <a:rPr lang="en-GB" sz="1100" b="0" i="0" baseline="0">
                      <a:solidFill>
                        <a:schemeClr val="dk1"/>
                      </a:solidFill>
                      <a:effectLst/>
                      <a:latin typeface="Cambria Math" panose="02040503050406030204" pitchFamily="18" charset="0"/>
                      <a:ea typeface="+mn-ea"/>
                      <a:cs typeface="+mn-cs"/>
                    </a:rPr>
                    <m:t> </m:t>
                  </m:r>
                  <m:sSub>
                    <m:sSubPr>
                      <m:ctrlPr>
                        <a:rPr lang="en-GB" sz="1100" b="0" i="1" baseline="0">
                          <a:solidFill>
                            <a:schemeClr val="dk1"/>
                          </a:solidFill>
                          <a:effectLst/>
                          <a:latin typeface="Cambria Math" panose="02040503050406030204" pitchFamily="18" charset="0"/>
                          <a:ea typeface="+mn-ea"/>
                          <a:cs typeface="+mn-cs"/>
                        </a:rPr>
                      </m:ctrlPr>
                    </m:sSubPr>
                    <m:e>
                      <m:r>
                        <m:rPr>
                          <m:sty m:val="p"/>
                        </m:rPr>
                        <a:rPr lang="en-GB" sz="1100" b="0" i="0" baseline="0">
                          <a:solidFill>
                            <a:schemeClr val="dk1"/>
                          </a:solidFill>
                          <a:effectLst/>
                          <a:latin typeface="Cambria Math" panose="02040503050406030204" pitchFamily="18" charset="0"/>
                          <a:ea typeface="+mn-ea"/>
                          <a:cs typeface="+mn-cs"/>
                        </a:rPr>
                        <m:t>Rate</m:t>
                      </m:r>
                    </m:e>
                    <m:sub>
                      <m:r>
                        <a:rPr lang="en-GB" sz="1100" b="0" i="1" baseline="0">
                          <a:solidFill>
                            <a:schemeClr val="dk1"/>
                          </a:solidFill>
                          <a:effectLst/>
                          <a:latin typeface="Cambria Math" panose="02040503050406030204" pitchFamily="18" charset="0"/>
                          <a:ea typeface="+mn-ea"/>
                          <a:cs typeface="+mn-cs"/>
                        </a:rPr>
                        <m:t>𝑚𝑖</m:t>
                      </m:r>
                    </m:sub>
                  </m:sSub>
                  <m:r>
                    <a:rPr lang="en-GB" sz="1100" b="0" i="0" baseline="0">
                      <a:solidFill>
                        <a:schemeClr val="dk1"/>
                      </a:solidFill>
                      <a:effectLst/>
                      <a:latin typeface="Cambria Math" panose="02040503050406030204" pitchFamily="18" charset="0"/>
                      <a:ea typeface="+mn-ea"/>
                      <a:cs typeface="+mn-cs"/>
                    </a:rPr>
                    <m:t>∗</m:t>
                  </m:r>
                  <m:r>
                    <m:rPr>
                      <m:sty m:val="p"/>
                    </m:rPr>
                    <a:rPr lang="en-GB" sz="1100" b="0" i="0" baseline="0">
                      <a:solidFill>
                        <a:schemeClr val="dk1"/>
                      </a:solidFill>
                      <a:effectLst/>
                      <a:latin typeface="Cambria Math" panose="02040503050406030204" pitchFamily="18" charset="0"/>
                      <a:ea typeface="+mn-ea"/>
                      <a:cs typeface="+mn-cs"/>
                    </a:rPr>
                    <m:t>Public</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Costs</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under</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this</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Option</m:t>
                  </m:r>
                </m:oMath>
              </a14:m>
              <a:endParaRPr lang="en-GB" sz="1100" b="0" baseline="0">
                <a:solidFill>
                  <a:schemeClr val="dk1"/>
                </a:solidFill>
                <a:effectLst/>
                <a:latin typeface="+mn-lt"/>
                <a:ea typeface="+mn-ea"/>
                <a:cs typeface="+mn-cs"/>
              </a:endParaRPr>
            </a:p>
            <a:p>
              <a:pPr eaLnBrk="1" fontAlgn="auto" latinLnBrk="0" hangingPunct="1"/>
              <a:endParaRPr lang="en-GB" sz="1400">
                <a:effectLst/>
              </a:endParaRPr>
            </a:p>
            <a:p>
              <a:r>
                <a:rPr lang="en-GB" sz="1100" b="1">
                  <a:solidFill>
                    <a:schemeClr val="dk1"/>
                  </a:solidFill>
                  <a:effectLst/>
                  <a:latin typeface="+mn-lt"/>
                  <a:ea typeface="+mn-ea"/>
                  <a:cs typeface="+mn-cs"/>
                </a:rPr>
                <a:t>The Leverage Rate</a:t>
              </a:r>
              <a:r>
                <a:rPr lang="en-GB" sz="1100" b="1" baseline="0">
                  <a:solidFill>
                    <a:schemeClr val="dk1"/>
                  </a:solidFill>
                  <a:effectLst/>
                  <a:latin typeface="+mn-lt"/>
                  <a:ea typeface="+mn-ea"/>
                  <a:cs typeface="+mn-cs"/>
                </a:rPr>
                <a:t> for the different impact streams are assumed to be constant parameters across different options and years.</a:t>
              </a:r>
            </a:p>
            <a:p>
              <a:endParaRPr lang="en-GB" sz="1400">
                <a:effectLst/>
              </a:endParaRPr>
            </a:p>
            <a:p>
              <a:r>
                <a:rPr lang="en-GB" sz="1100" b="0" baseline="0">
                  <a:solidFill>
                    <a:schemeClr val="dk1"/>
                  </a:solidFill>
                  <a:effectLst/>
                  <a:latin typeface="+mn-lt"/>
                  <a:ea typeface="+mn-ea"/>
                  <a:cs typeface="+mn-cs"/>
                </a:rPr>
                <a:t>And finally, </a:t>
              </a:r>
              <a14:m>
                <m:oMath xmlns:m="http://schemas.openxmlformats.org/officeDocument/2006/math">
                  <m:r>
                    <m:rPr>
                      <m:sty m:val="p"/>
                    </m:rPr>
                    <a:rPr lang="en-GB" sz="1100" b="0" i="0" baseline="0">
                      <a:solidFill>
                        <a:schemeClr val="dk1"/>
                      </a:solidFill>
                      <a:effectLst/>
                      <a:latin typeface="Cambria Math" panose="02040503050406030204" pitchFamily="18" charset="0"/>
                      <a:ea typeface="+mn-ea"/>
                      <a:cs typeface="+mn-cs"/>
                    </a:rPr>
                    <m:t>Total</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Social</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Cost</m:t>
                  </m:r>
                  <m:r>
                    <a:rPr lang="en-GB" sz="1100" b="0" i="0" baseline="0">
                      <a:solidFill>
                        <a:schemeClr val="dk1"/>
                      </a:solidFill>
                      <a:effectLst/>
                      <a:latin typeface="Cambria Math" panose="02040503050406030204" pitchFamily="18" charset="0"/>
                      <a:ea typeface="+mn-ea"/>
                      <a:cs typeface="+mn-cs"/>
                    </a:rPr>
                    <m:t> = </m:t>
                  </m:r>
                  <m:r>
                    <m:rPr>
                      <m:sty m:val="p"/>
                    </m:rPr>
                    <a:rPr lang="en-GB" sz="1100" b="0" i="0" baseline="0">
                      <a:solidFill>
                        <a:schemeClr val="dk1"/>
                      </a:solidFill>
                      <a:effectLst/>
                      <a:latin typeface="Cambria Math" panose="02040503050406030204" pitchFamily="18" charset="0"/>
                      <a:ea typeface="+mn-ea"/>
                      <a:cs typeface="+mn-cs"/>
                    </a:rPr>
                    <m:t>Total</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Leveraged</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Private</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Cost</m:t>
                  </m:r>
                  <m:r>
                    <a:rPr lang="en-GB" sz="1100" b="0" i="0" baseline="0">
                      <a:solidFill>
                        <a:schemeClr val="dk1"/>
                      </a:solidFill>
                      <a:effectLst/>
                      <a:latin typeface="Cambria Math" panose="02040503050406030204" pitchFamily="18" charset="0"/>
                      <a:ea typeface="+mn-ea"/>
                      <a:cs typeface="+mn-cs"/>
                    </a:rPr>
                    <m:t> + </m:t>
                  </m:r>
                  <m:r>
                    <m:rPr>
                      <m:sty m:val="p"/>
                    </m:rPr>
                    <a:rPr lang="en-GB" sz="1100" b="0" i="0" baseline="0">
                      <a:solidFill>
                        <a:schemeClr val="dk1"/>
                      </a:solidFill>
                      <a:effectLst/>
                      <a:latin typeface="Cambria Math" panose="02040503050406030204" pitchFamily="18" charset="0"/>
                      <a:ea typeface="+mn-ea"/>
                      <a:cs typeface="+mn-cs"/>
                    </a:rPr>
                    <m:t>Total</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Public</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Cost</m:t>
                  </m:r>
                </m:oMath>
              </a14:m>
              <a:endParaRPr lang="en-GB" sz="1400">
                <a:effectLst/>
              </a:endParaRPr>
            </a:p>
          </xdr:txBody>
        </xdr:sp>
      </mc:Choice>
      <mc:Fallback xmlns="">
        <xdr:sp macro="" textlink="">
          <xdr:nvSpPr>
            <xdr:cNvPr id="7" name="TextBox 6">
              <a:extLst>
                <a:ext uri="{FF2B5EF4-FFF2-40B4-BE49-F238E27FC236}">
                  <a16:creationId xmlns:a16="http://schemas.microsoft.com/office/drawing/2014/main" id="{8F6C9F95-F5C1-4F44-AF2E-0AE6364A12AE}"/>
                </a:ext>
              </a:extLst>
            </xdr:cNvPr>
            <xdr:cNvSpPr txBox="1"/>
          </xdr:nvSpPr>
          <xdr:spPr>
            <a:xfrm>
              <a:off x="5240655" y="1710690"/>
              <a:ext cx="12433935" cy="2699385"/>
            </a:xfrm>
            <a:prstGeom prst="rect">
              <a:avLst/>
            </a:prstGeom>
            <a:solidFill>
              <a:srgbClr val="FFABA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a:solidFill>
                    <a:schemeClr val="dk1"/>
                  </a:solidFill>
                  <a:effectLst/>
                  <a:latin typeface="+mn-lt"/>
                  <a:ea typeface="+mn-ea"/>
                  <a:cs typeface="+mn-cs"/>
                </a:rPr>
                <a:t>Costs</a:t>
              </a:r>
              <a:endParaRPr lang="en-GB" sz="1400">
                <a:effectLst/>
              </a:endParaRPr>
            </a:p>
            <a:p>
              <a:pPr eaLnBrk="1" fontAlgn="auto" latinLnBrk="0" hangingPunct="1"/>
              <a:r>
                <a:rPr lang="en-GB" sz="1100" b="0" baseline="0">
                  <a:solidFill>
                    <a:schemeClr val="dk1"/>
                  </a:solidFill>
                  <a:effectLst/>
                  <a:latin typeface="+mn-lt"/>
                  <a:ea typeface="+mn-ea"/>
                  <a:cs typeface="+mn-cs"/>
                </a:rPr>
                <a:t>-- P</a:t>
              </a:r>
              <a:r>
                <a:rPr lang="en-GB" sz="1100">
                  <a:solidFill>
                    <a:schemeClr val="dk1"/>
                  </a:solidFill>
                  <a:effectLst/>
                  <a:latin typeface="+mn-lt"/>
                  <a:ea typeface="+mn-ea"/>
                  <a:cs typeface="+mn-cs"/>
                </a:rPr>
                <a:t>ublic costs represent the</a:t>
              </a:r>
              <a:r>
                <a:rPr lang="en-GB" sz="1100" baseline="0">
                  <a:solidFill>
                    <a:schemeClr val="dk1"/>
                  </a:solidFill>
                  <a:effectLst/>
                  <a:latin typeface="+mn-lt"/>
                  <a:ea typeface="+mn-ea"/>
                  <a:cs typeface="+mn-cs"/>
                </a:rPr>
                <a:t> NMS funding being requested under this Option over the entire SR-period. We assume that these costs are inclusive of rent (estates budget), i.e., they include the opportunity cost of maintaining the NPL site.</a:t>
              </a:r>
              <a:endParaRPr lang="en-GB" sz="1400">
                <a:effectLst/>
              </a:endParaRPr>
            </a:p>
            <a:p>
              <a:r>
                <a:rPr lang="en-GB" sz="1100">
                  <a:solidFill>
                    <a:schemeClr val="dk1"/>
                  </a:solidFill>
                  <a:effectLst/>
                  <a:latin typeface="+mn-lt"/>
                  <a:ea typeface="+mn-ea"/>
                  <a:cs typeface="+mn-cs"/>
                </a:rPr>
                <a:t>-- Private Costs are calculated in the following way:</a:t>
              </a:r>
              <a:endParaRPr lang="en-GB" sz="1400">
                <a:effectLst/>
              </a:endParaRPr>
            </a:p>
            <a:p>
              <a:r>
                <a:rPr lang="en-GB" sz="1100" baseline="0">
                  <a:solidFill>
                    <a:schemeClr val="dk1"/>
                  </a:solidFill>
                  <a:effectLst/>
                  <a:latin typeface="+mn-lt"/>
                  <a:ea typeface="+mn-ea"/>
                  <a:cs typeface="+mn-cs"/>
                </a:rPr>
                <a:t>• </a:t>
              </a:r>
              <a:r>
                <a:rPr lang="en-GB" sz="1100" b="1" baseline="0">
                  <a:solidFill>
                    <a:schemeClr val="dk1"/>
                  </a:solidFill>
                  <a:effectLst/>
                  <a:latin typeface="+mn-lt"/>
                  <a:ea typeface="+mn-ea"/>
                  <a:cs typeface="+mn-cs"/>
                </a:rPr>
                <a:t>For Innovation Stream: </a:t>
              </a:r>
              <a:r>
                <a:rPr lang="en-GB" sz="1100" b="0" baseline="0">
                  <a:solidFill>
                    <a:schemeClr val="dk1"/>
                  </a:solidFill>
                  <a:effectLst/>
                  <a:latin typeface="+mn-lt"/>
                  <a:ea typeface="+mn-ea"/>
                  <a:cs typeface="+mn-cs"/>
                </a:rPr>
                <a:t>Since we assume that we lose the innovation impact stream under this option, the leveraged private costs through the Innovation stream would also be zero</a:t>
              </a:r>
              <a:r>
                <a:rPr lang="en-GB" sz="1100" baseline="0">
                  <a:solidFill>
                    <a:schemeClr val="dk1"/>
                  </a:solidFill>
                  <a:effectLst/>
                  <a:latin typeface="+mn-lt"/>
                  <a:ea typeface="+mn-ea"/>
                  <a:cs typeface="+mn-cs"/>
                </a:rPr>
                <a:t>.</a:t>
              </a:r>
            </a:p>
            <a:p>
              <a:r>
                <a:rPr lang="en-GB" sz="1100" baseline="0">
                  <a:solidFill>
                    <a:schemeClr val="dk1"/>
                  </a:solidFill>
                  <a:effectLst/>
                  <a:latin typeface="+mn-lt"/>
                  <a:ea typeface="+mn-ea"/>
                  <a:cs typeface="+mn-cs"/>
                </a:rPr>
                <a:t> </a:t>
              </a:r>
              <a:endParaRPr lang="en-GB" sz="1400">
                <a:effectLst/>
              </a:endParaRPr>
            </a:p>
            <a:p>
              <a:pPr eaLnBrk="1" fontAlgn="auto" latinLnBrk="0" hangingPunct="1"/>
              <a:r>
                <a:rPr lang="en-GB" sz="1100" baseline="0">
                  <a:solidFill>
                    <a:schemeClr val="dk1"/>
                  </a:solidFill>
                  <a:effectLst/>
                  <a:latin typeface="+mn-lt"/>
                  <a:ea typeface="+mn-ea"/>
                  <a:cs typeface="+mn-cs"/>
                </a:rPr>
                <a:t>• </a:t>
              </a:r>
              <a:r>
                <a:rPr lang="en-GB" sz="1100" b="1" baseline="0">
                  <a:solidFill>
                    <a:schemeClr val="dk1"/>
                  </a:solidFill>
                  <a:effectLst/>
                  <a:latin typeface="+mn-lt"/>
                  <a:ea typeface="+mn-ea"/>
                  <a:cs typeface="+mn-cs"/>
                </a:rPr>
                <a:t>For Measurement Infrastructure Stream: </a:t>
              </a:r>
              <a:r>
                <a:rPr lang="en-GB" sz="1100" b="0" i="0" baseline="0">
                  <a:solidFill>
                    <a:schemeClr val="dk1"/>
                  </a:solidFill>
                  <a:effectLst/>
                  <a:latin typeface="Cambria Math" panose="02040503050406030204" pitchFamily="18" charset="0"/>
                  <a:ea typeface="+mn-ea"/>
                  <a:cs typeface="+mn-cs"/>
                </a:rPr>
                <a:t>Private Costs_𝑚𝑖=Leverage Rate_𝑚𝑖∗min{Public Costs under this Option, Public Costs under the Preferred Option}</a:t>
              </a:r>
              <a:endParaRPr lang="en-GB" sz="1400">
                <a:effectLst/>
              </a:endParaRPr>
            </a:p>
            <a:p>
              <a:pPr eaLnBrk="1" fontAlgn="auto" latinLnBrk="0" hangingPunct="1"/>
              <a:r>
                <a:rPr lang="en-GB" sz="1100" b="0">
                  <a:solidFill>
                    <a:schemeClr val="dk1"/>
                  </a:solidFill>
                  <a:effectLst/>
                  <a:latin typeface="+mn-lt"/>
                  <a:ea typeface="+mn-ea"/>
                  <a:cs typeface="+mn-cs"/>
                </a:rPr>
                <a:t>We </a:t>
              </a:r>
              <a:r>
                <a:rPr lang="en-GB" sz="1100" b="0" baseline="0">
                  <a:solidFill>
                    <a:schemeClr val="dk1"/>
                  </a:solidFill>
                  <a:effectLst/>
                  <a:latin typeface="+mn-lt"/>
                  <a:ea typeface="+mn-ea"/>
                  <a:cs typeface="+mn-cs"/>
                </a:rPr>
                <a:t>assume that Measurement Infrastructure is close to saturation in the short-term (at the level corresponding to NMS funding under the BAU option), and that any new funding above the BAU-level would not contribute to new measurement infrastructure. However, since the public cost under this option is </a:t>
              </a:r>
              <a:r>
                <a:rPr lang="en-GB" sz="1100" b="0" i="1" baseline="0">
                  <a:solidFill>
                    <a:schemeClr val="dk1"/>
                  </a:solidFill>
                  <a:effectLst/>
                  <a:latin typeface="+mn-lt"/>
                  <a:ea typeface="+mn-ea"/>
                  <a:cs typeface="+mn-cs"/>
                </a:rPr>
                <a:t>lower</a:t>
              </a:r>
              <a:r>
                <a:rPr lang="en-GB" sz="1100" b="0" baseline="0">
                  <a:solidFill>
                    <a:schemeClr val="dk1"/>
                  </a:solidFill>
                  <a:effectLst/>
                  <a:latin typeface="+mn-lt"/>
                  <a:ea typeface="+mn-ea"/>
                  <a:cs typeface="+mn-cs"/>
                </a:rPr>
                <a:t> than the BAU option, we assume that measurement infrastructure benefits and the leveraged private costs linearly scale with funding. That is, for this option, </a:t>
              </a:r>
              <a:r>
                <a:rPr lang="en-GB" sz="1100" b="0" i="0" baseline="0">
                  <a:solidFill>
                    <a:schemeClr val="dk1"/>
                  </a:solidFill>
                  <a:effectLst/>
                  <a:latin typeface="Cambria Math" panose="02040503050406030204" pitchFamily="18" charset="0"/>
                  <a:ea typeface="+mn-ea"/>
                  <a:cs typeface="+mn-cs"/>
                </a:rPr>
                <a:t>Private Costs_𝑚𝑖=Leverage Rate_𝑚𝑖∗Public Costs under this Option</a:t>
              </a:r>
              <a:endParaRPr lang="en-GB" sz="1100" b="0" baseline="0">
                <a:solidFill>
                  <a:schemeClr val="dk1"/>
                </a:solidFill>
                <a:effectLst/>
                <a:latin typeface="+mn-lt"/>
                <a:ea typeface="+mn-ea"/>
                <a:cs typeface="+mn-cs"/>
              </a:endParaRPr>
            </a:p>
            <a:p>
              <a:pPr eaLnBrk="1" fontAlgn="auto" latinLnBrk="0" hangingPunct="1"/>
              <a:endParaRPr lang="en-GB" sz="1400">
                <a:effectLst/>
              </a:endParaRPr>
            </a:p>
            <a:p>
              <a:r>
                <a:rPr lang="en-GB" sz="1100" b="1">
                  <a:solidFill>
                    <a:schemeClr val="dk1"/>
                  </a:solidFill>
                  <a:effectLst/>
                  <a:latin typeface="+mn-lt"/>
                  <a:ea typeface="+mn-ea"/>
                  <a:cs typeface="+mn-cs"/>
                </a:rPr>
                <a:t>The Leverage Rate</a:t>
              </a:r>
              <a:r>
                <a:rPr lang="en-GB" sz="1100" b="1" baseline="0">
                  <a:solidFill>
                    <a:schemeClr val="dk1"/>
                  </a:solidFill>
                  <a:effectLst/>
                  <a:latin typeface="+mn-lt"/>
                  <a:ea typeface="+mn-ea"/>
                  <a:cs typeface="+mn-cs"/>
                </a:rPr>
                <a:t> for the different impact streams are assumed to be constant parameters across different options and years.</a:t>
              </a:r>
            </a:p>
            <a:p>
              <a:endParaRPr lang="en-GB" sz="1400">
                <a:effectLst/>
              </a:endParaRPr>
            </a:p>
            <a:p>
              <a:r>
                <a:rPr lang="en-GB" sz="1100" b="0" baseline="0">
                  <a:solidFill>
                    <a:schemeClr val="dk1"/>
                  </a:solidFill>
                  <a:effectLst/>
                  <a:latin typeface="+mn-lt"/>
                  <a:ea typeface="+mn-ea"/>
                  <a:cs typeface="+mn-cs"/>
                </a:rPr>
                <a:t>And finally, </a:t>
              </a:r>
              <a:r>
                <a:rPr lang="en-GB" sz="1100" b="0" i="0" baseline="0">
                  <a:solidFill>
                    <a:schemeClr val="dk1"/>
                  </a:solidFill>
                  <a:effectLst/>
                  <a:latin typeface="Cambria Math" panose="02040503050406030204" pitchFamily="18" charset="0"/>
                  <a:ea typeface="+mn-ea"/>
                  <a:cs typeface="+mn-cs"/>
                </a:rPr>
                <a:t>Total Social Cost = Total Leveraged Private Cost + Total Public Cost</a:t>
              </a:r>
              <a:endParaRPr lang="en-GB" sz="1400">
                <a:effectLst/>
              </a:endParaRPr>
            </a:p>
          </xdr:txBody>
        </xdr:sp>
      </mc:Fallback>
    </mc:AlternateContent>
    <xdr:clientData/>
  </xdr:twoCellAnchor>
  <xdr:twoCellAnchor>
    <xdr:from>
      <xdr:col>8</xdr:col>
      <xdr:colOff>205740</xdr:colOff>
      <xdr:row>37</xdr:row>
      <xdr:rowOff>110490</xdr:rowOff>
    </xdr:from>
    <xdr:to>
      <xdr:col>14</xdr:col>
      <xdr:colOff>175260</xdr:colOff>
      <xdr:row>45</xdr:row>
      <xdr:rowOff>209550</xdr:rowOff>
    </xdr:to>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B3B3C30A-F4A9-47D0-8B7E-0AE994F5EE2B}"/>
                </a:ext>
              </a:extLst>
            </xdr:cNvPr>
            <xdr:cNvSpPr txBox="1"/>
          </xdr:nvSpPr>
          <xdr:spPr>
            <a:xfrm>
              <a:off x="7780020" y="9803130"/>
              <a:ext cx="7033260" cy="183642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kern="1200"/>
                <a:t>NPSV</a:t>
              </a:r>
            </a:p>
            <a:p>
              <a:r>
                <a:rPr lang="en-GB" sz="1100" b="0" kern="1200"/>
                <a:t>Using the above relationship,</a:t>
              </a:r>
              <a:r>
                <a:rPr lang="en-GB" sz="1100" b="0" kern="1200" baseline="0"/>
                <a:t> we get:</a:t>
              </a:r>
            </a:p>
            <a:p>
              <a:pPr/>
              <a14:m>
                <m:oMathPara xmlns:m="http://schemas.openxmlformats.org/officeDocument/2006/math">
                  <m:oMathParaPr>
                    <m:jc m:val="left"/>
                  </m:oMathParaPr>
                  <m:oMath xmlns:m="http://schemas.openxmlformats.org/officeDocument/2006/math">
                    <m:r>
                      <m:rPr>
                        <m:sty m:val="p"/>
                      </m:rPr>
                      <a:rPr lang="en-GB" sz="1100" b="0" i="0" kern="1200">
                        <a:latin typeface="Cambria Math" panose="02040503050406030204" pitchFamily="18" charset="0"/>
                      </a:rPr>
                      <m:t>Real</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Average</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Net</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Social</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Value</m:t>
                    </m:r>
                    <m:r>
                      <a:rPr lang="en-GB" sz="1100" b="0" i="0" kern="1200">
                        <a:latin typeface="Cambria Math" panose="02040503050406030204" pitchFamily="18" charset="0"/>
                      </a:rPr>
                      <m:t>=</m:t>
                    </m:r>
                    <m:r>
                      <m:rPr>
                        <m:sty m:val="p"/>
                      </m:rPr>
                      <a:rPr lang="en-GB" sz="1100" b="0" i="0" kern="1200">
                        <a:latin typeface="Cambria Math" panose="02040503050406030204" pitchFamily="18" charset="0"/>
                      </a:rPr>
                      <m:t>Real</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Funding</m:t>
                    </m:r>
                    <m:r>
                      <a:rPr lang="en-GB" sz="1100" b="0" i="1" kern="1200">
                        <a:latin typeface="Cambria Math" panose="02040503050406030204" pitchFamily="18" charset="0"/>
                      </a:rPr>
                      <m:t>×</m:t>
                    </m:r>
                    <m:r>
                      <m:rPr>
                        <m:sty m:val="p"/>
                      </m:rPr>
                      <a:rPr lang="en-GB" sz="1100" b="0" i="0" baseline="0">
                        <a:solidFill>
                          <a:schemeClr val="dk1"/>
                        </a:solidFill>
                        <a:effectLst/>
                        <a:latin typeface="Cambria Math" panose="02040503050406030204" pitchFamily="18" charset="0"/>
                        <a:ea typeface="+mn-ea"/>
                        <a:cs typeface="+mn-cs"/>
                      </a:rPr>
                      <m:t>Average</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Social</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RoR</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on</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NMS</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funding</m:t>
                    </m:r>
                  </m:oMath>
                </m:oMathPara>
              </a14:m>
              <a:endParaRPr lang="en-GB" sz="1100" i="0" kern="1200"/>
            </a:p>
            <a:p>
              <a:pPr/>
              <a14:m>
                <m:oMathPara xmlns:m="http://schemas.openxmlformats.org/officeDocument/2006/math">
                  <m:oMathParaPr>
                    <m:jc m:val="left"/>
                  </m:oMathParaPr>
                  <m:oMath xmlns:m="http://schemas.openxmlformats.org/officeDocument/2006/math">
                    <m:r>
                      <m:rPr>
                        <m:sty m:val="p"/>
                      </m:rPr>
                      <a:rPr lang="en-GB" sz="1100" b="0" i="0" kern="1200">
                        <a:latin typeface="Cambria Math" panose="02040503050406030204" pitchFamily="18" charset="0"/>
                      </a:rPr>
                      <m:t>Average</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NPSV</m:t>
                    </m:r>
                    <m:r>
                      <a:rPr lang="en-GB" sz="1100" b="0" i="0" kern="1200">
                        <a:latin typeface="Cambria Math" panose="02040503050406030204" pitchFamily="18" charset="0"/>
                      </a:rPr>
                      <m:t>:=</m:t>
                    </m:r>
                    <m:r>
                      <m:rPr>
                        <m:sty m:val="p"/>
                      </m:rPr>
                      <a:rPr lang="en-GB" sz="1100" b="0" i="0" kern="1200">
                        <a:latin typeface="Cambria Math" panose="02040503050406030204" pitchFamily="18" charset="0"/>
                      </a:rPr>
                      <m:t>PV</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of</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Average</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Net</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Social</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Value</m:t>
                    </m:r>
                    <m:r>
                      <a:rPr lang="en-GB" sz="1100" b="0" i="0" kern="1200">
                        <a:latin typeface="Cambria Math" panose="02040503050406030204" pitchFamily="18" charset="0"/>
                      </a:rPr>
                      <m:t>= </m:t>
                    </m:r>
                    <m:r>
                      <m:rPr>
                        <m:sty m:val="p"/>
                      </m:rPr>
                      <a:rPr lang="en-GB" sz="1100" b="0" i="0">
                        <a:solidFill>
                          <a:schemeClr val="dk1"/>
                        </a:solidFill>
                        <a:effectLst/>
                        <a:latin typeface="Cambria Math" panose="02040503050406030204" pitchFamily="18" charset="0"/>
                        <a:ea typeface="+mn-ea"/>
                        <a:cs typeface="+mn-cs"/>
                      </a:rPr>
                      <m:t>Real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Average</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Net</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Social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Value</m:t>
                    </m:r>
                    <m:r>
                      <a:rPr lang="en-GB" sz="1100" b="0" i="1">
                        <a:solidFill>
                          <a:schemeClr val="dk1"/>
                        </a:solidFill>
                        <a:effectLst/>
                        <a:latin typeface="Cambria Math" panose="02040503050406030204" pitchFamily="18" charset="0"/>
                        <a:ea typeface="+mn-ea"/>
                        <a:cs typeface="+mn-cs"/>
                      </a:rPr>
                      <m:t>×</m:t>
                    </m:r>
                    <m:r>
                      <m:rPr>
                        <m:sty m:val="p"/>
                      </m:rPr>
                      <a:rPr lang="en-GB" sz="1100" b="0" i="0">
                        <a:solidFill>
                          <a:schemeClr val="dk1"/>
                        </a:solidFill>
                        <a:effectLst/>
                        <a:latin typeface="Cambria Math" panose="02040503050406030204" pitchFamily="18" charset="0"/>
                        <a:ea typeface="+mn-ea"/>
                        <a:cs typeface="+mn-cs"/>
                      </a:rPr>
                      <m:t>Discount</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rate</m:t>
                    </m:r>
                  </m:oMath>
                </m:oMathPara>
              </a14:m>
              <a:endParaRPr lang="en-GB" sz="1100" i="0" kern="1200"/>
            </a:p>
            <a:p>
              <a:endParaRPr lang="en-GB" sz="1100" i="0" kern="1200"/>
            </a:p>
            <a:p>
              <a:r>
                <a:rPr lang="en-GB" sz="1100" i="0" kern="1200"/>
                <a:t>Similarly,</a:t>
              </a:r>
            </a:p>
            <a:p>
              <a:pPr/>
              <a14:m>
                <m:oMathPara xmlns:m="http://schemas.openxmlformats.org/officeDocument/2006/math">
                  <m:oMathParaPr>
                    <m:jc m:val="left"/>
                  </m:oMathParaPr>
                  <m:oMath xmlns:m="http://schemas.openxmlformats.org/officeDocument/2006/math">
                    <m:r>
                      <m:rPr>
                        <m:sty m:val="p"/>
                      </m:rPr>
                      <a:rPr lang="en-GB" sz="1100" b="0" i="0">
                        <a:solidFill>
                          <a:schemeClr val="dk1"/>
                        </a:solidFill>
                        <a:effectLst/>
                        <a:latin typeface="Cambria Math" panose="02040503050406030204" pitchFamily="18" charset="0"/>
                        <a:ea typeface="+mn-ea"/>
                        <a:cs typeface="+mn-cs"/>
                      </a:rPr>
                      <m:t>Real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Marginal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Net</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Social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Value</m:t>
                    </m:r>
                    <m:r>
                      <a:rPr lang="en-GB" sz="1100" b="0" i="0">
                        <a:solidFill>
                          <a:schemeClr val="dk1"/>
                        </a:solidFill>
                        <a:effectLst/>
                        <a:latin typeface="Cambria Math" panose="02040503050406030204" pitchFamily="18" charset="0"/>
                        <a:ea typeface="+mn-ea"/>
                        <a:cs typeface="+mn-cs"/>
                      </a:rPr>
                      <m:t>=</m:t>
                    </m:r>
                    <m:r>
                      <m:rPr>
                        <m:sty m:val="p"/>
                      </m:rPr>
                      <a:rPr lang="en-GB" sz="1100" b="0" i="0">
                        <a:solidFill>
                          <a:schemeClr val="dk1"/>
                        </a:solidFill>
                        <a:effectLst/>
                        <a:latin typeface="Cambria Math" panose="02040503050406030204" pitchFamily="18" charset="0"/>
                        <a:ea typeface="+mn-ea"/>
                        <a:cs typeface="+mn-cs"/>
                      </a:rPr>
                      <m:t>Real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Funding</m:t>
                    </m:r>
                    <m:r>
                      <a:rPr lang="en-GB" sz="1100" b="0" i="1">
                        <a:solidFill>
                          <a:schemeClr val="dk1"/>
                        </a:solidFill>
                        <a:effectLst/>
                        <a:latin typeface="Cambria Math" panose="02040503050406030204" pitchFamily="18" charset="0"/>
                        <a:ea typeface="+mn-ea"/>
                        <a:cs typeface="+mn-cs"/>
                      </a:rPr>
                      <m:t>×</m:t>
                    </m:r>
                    <m:r>
                      <m:rPr>
                        <m:sty m:val="p"/>
                      </m:rPr>
                      <a:rPr lang="en-GB" sz="1100" b="0" i="0" baseline="0">
                        <a:solidFill>
                          <a:schemeClr val="dk1"/>
                        </a:solidFill>
                        <a:effectLst/>
                        <a:latin typeface="Cambria Math" panose="02040503050406030204" pitchFamily="18" charset="0"/>
                        <a:ea typeface="+mn-ea"/>
                        <a:cs typeface="+mn-cs"/>
                      </a:rPr>
                      <m:t>Marginal</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Social</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RoR</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on</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NMS</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funding</m:t>
                    </m:r>
                  </m:oMath>
                </m:oMathPara>
              </a14:m>
              <a:endParaRPr lang="en-GB">
                <a:effectLst/>
              </a:endParaRPr>
            </a:p>
            <a:p>
              <a:pPr/>
              <a14:m>
                <m:oMathPara xmlns:m="http://schemas.openxmlformats.org/officeDocument/2006/math">
                  <m:oMathParaPr>
                    <m:jc m:val="left"/>
                  </m:oMathParaPr>
                  <m:oMath xmlns:m="http://schemas.openxmlformats.org/officeDocument/2006/math">
                    <m:r>
                      <m:rPr>
                        <m:sty m:val="p"/>
                      </m:rPr>
                      <a:rPr lang="en-GB" sz="1100" b="0" i="0">
                        <a:solidFill>
                          <a:schemeClr val="dk1"/>
                        </a:solidFill>
                        <a:effectLst/>
                        <a:latin typeface="Cambria Math" panose="02040503050406030204" pitchFamily="18" charset="0"/>
                        <a:ea typeface="+mn-ea"/>
                        <a:cs typeface="+mn-cs"/>
                      </a:rPr>
                      <m:t>Marginal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NPSV</m:t>
                    </m:r>
                    <m:r>
                      <a:rPr lang="en-GB" sz="1100" b="0" i="0">
                        <a:solidFill>
                          <a:schemeClr val="dk1"/>
                        </a:solidFill>
                        <a:effectLst/>
                        <a:latin typeface="Cambria Math" panose="02040503050406030204" pitchFamily="18" charset="0"/>
                        <a:ea typeface="+mn-ea"/>
                        <a:cs typeface="+mn-cs"/>
                      </a:rPr>
                      <m:t>:=</m:t>
                    </m:r>
                    <m:r>
                      <m:rPr>
                        <m:sty m:val="p"/>
                      </m:rPr>
                      <a:rPr lang="en-GB" sz="1100" b="0" i="0">
                        <a:solidFill>
                          <a:schemeClr val="dk1"/>
                        </a:solidFill>
                        <a:effectLst/>
                        <a:latin typeface="Cambria Math" panose="02040503050406030204" pitchFamily="18" charset="0"/>
                        <a:ea typeface="+mn-ea"/>
                        <a:cs typeface="+mn-cs"/>
                      </a:rPr>
                      <m:t>PV</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of</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Marginal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Net</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Social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Value</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Real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Marginal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Net</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Social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Value</m:t>
                    </m:r>
                    <m:r>
                      <a:rPr lang="en-GB" sz="1100" b="0" i="1">
                        <a:solidFill>
                          <a:schemeClr val="dk1"/>
                        </a:solidFill>
                        <a:effectLst/>
                        <a:latin typeface="Cambria Math" panose="02040503050406030204" pitchFamily="18" charset="0"/>
                        <a:ea typeface="+mn-ea"/>
                        <a:cs typeface="+mn-cs"/>
                      </a:rPr>
                      <m:t>×</m:t>
                    </m:r>
                    <m:r>
                      <m:rPr>
                        <m:sty m:val="p"/>
                      </m:rPr>
                      <a:rPr lang="en-GB" sz="1100" b="0" i="0">
                        <a:solidFill>
                          <a:schemeClr val="dk1"/>
                        </a:solidFill>
                        <a:effectLst/>
                        <a:latin typeface="Cambria Math" panose="02040503050406030204" pitchFamily="18" charset="0"/>
                        <a:ea typeface="+mn-ea"/>
                        <a:cs typeface="+mn-cs"/>
                      </a:rPr>
                      <m:t>Discount</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rate</m:t>
                    </m:r>
                  </m:oMath>
                </m:oMathPara>
              </a14:m>
              <a:endParaRPr lang="en-GB">
                <a:effectLst/>
              </a:endParaRPr>
            </a:p>
            <a:p>
              <a:endParaRPr lang="en-GB">
                <a:effectLst/>
              </a:endParaRPr>
            </a:p>
            <a:p>
              <a:r>
                <a:rPr lang="en-GB">
                  <a:effectLst/>
                </a:rPr>
                <a:t>where, deflators and discounting are applied using</a:t>
              </a:r>
              <a:r>
                <a:rPr lang="en-GB" baseline="0">
                  <a:effectLst/>
                </a:rPr>
                <a:t> 2026-27 as the baseline year.</a:t>
              </a:r>
              <a:r>
                <a:rPr lang="en-GB">
                  <a:effectLst/>
                </a:rPr>
                <a:t> </a:t>
              </a:r>
            </a:p>
            <a:p>
              <a:endParaRPr lang="en-GB" sz="1100" i="0" kern="1200"/>
            </a:p>
          </xdr:txBody>
        </xdr:sp>
      </mc:Choice>
      <mc:Fallback xmlns="">
        <xdr:sp macro="" textlink="">
          <xdr:nvSpPr>
            <xdr:cNvPr id="8" name="TextBox 7">
              <a:extLst>
                <a:ext uri="{FF2B5EF4-FFF2-40B4-BE49-F238E27FC236}">
                  <a16:creationId xmlns:a16="http://schemas.microsoft.com/office/drawing/2014/main" id="{B3B3C30A-F4A9-47D0-8B7E-0AE994F5EE2B}"/>
                </a:ext>
              </a:extLst>
            </xdr:cNvPr>
            <xdr:cNvSpPr txBox="1"/>
          </xdr:nvSpPr>
          <xdr:spPr>
            <a:xfrm>
              <a:off x="7780020" y="9803130"/>
              <a:ext cx="7033260" cy="183642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kern="1200"/>
                <a:t>NPSV</a:t>
              </a:r>
            </a:p>
            <a:p>
              <a:r>
                <a:rPr lang="en-GB" sz="1100" b="0" kern="1200"/>
                <a:t>Using the above relationship,</a:t>
              </a:r>
              <a:r>
                <a:rPr lang="en-GB" sz="1100" b="0" kern="1200" baseline="0"/>
                <a:t> we get:</a:t>
              </a:r>
            </a:p>
            <a:p>
              <a:pPr/>
              <a:r>
                <a:rPr lang="en-GB" sz="1100" b="0" i="0" kern="1200">
                  <a:latin typeface="Cambria Math" panose="02040503050406030204" pitchFamily="18" charset="0"/>
                </a:rPr>
                <a:t>Real Average Net Social Value=Real Funding×</a:t>
              </a:r>
              <a:r>
                <a:rPr lang="en-GB" sz="1100" b="0" i="0" baseline="0">
                  <a:solidFill>
                    <a:schemeClr val="dk1"/>
                  </a:solidFill>
                  <a:effectLst/>
                  <a:latin typeface="+mn-lt"/>
                  <a:ea typeface="+mn-ea"/>
                  <a:cs typeface="+mn-cs"/>
                </a:rPr>
                <a:t>Average Social RoR on NMS funding</a:t>
              </a:r>
              <a:endParaRPr lang="en-GB" sz="1100" i="0" kern="1200"/>
            </a:p>
            <a:p>
              <a:pPr/>
              <a:r>
                <a:rPr lang="en-GB" sz="1100" b="0" i="0" kern="1200">
                  <a:latin typeface="Cambria Math" panose="02040503050406030204" pitchFamily="18" charset="0"/>
                </a:rPr>
                <a:t>Average NPSV:=PV of Average Net Social Value= </a:t>
              </a:r>
              <a:r>
                <a:rPr lang="en-GB" sz="1100" b="0" i="0">
                  <a:solidFill>
                    <a:schemeClr val="dk1"/>
                  </a:solidFill>
                  <a:effectLst/>
                  <a:latin typeface="+mn-lt"/>
                  <a:ea typeface="+mn-ea"/>
                  <a:cs typeface="+mn-cs"/>
                </a:rPr>
                <a:t>Real Average Net Social Value</a:t>
              </a:r>
              <a:r>
                <a:rPr lang="en-GB" sz="1100" b="0" i="0">
                  <a:solidFill>
                    <a:schemeClr val="dk1"/>
                  </a:solidFill>
                  <a:effectLst/>
                  <a:latin typeface="Cambria Math" panose="02040503050406030204" pitchFamily="18" charset="0"/>
                  <a:ea typeface="+mn-ea"/>
                  <a:cs typeface="+mn-cs"/>
                </a:rPr>
                <a:t>×Discount rate</a:t>
              </a:r>
              <a:endParaRPr lang="en-GB" sz="1100" i="0" kern="1200"/>
            </a:p>
            <a:p>
              <a:pPr/>
              <a:endParaRPr lang="en-GB" sz="1100" i="0" kern="1200"/>
            </a:p>
            <a:p>
              <a:pPr/>
              <a:r>
                <a:rPr lang="en-GB" sz="1100" i="0" kern="1200"/>
                <a:t>Similarly,</a:t>
              </a:r>
            </a:p>
            <a:p>
              <a:pPr/>
              <a:r>
                <a:rPr lang="en-GB" sz="1100" b="0" i="0">
                  <a:solidFill>
                    <a:schemeClr val="dk1"/>
                  </a:solidFill>
                  <a:effectLst/>
                  <a:latin typeface="+mn-lt"/>
                  <a:ea typeface="+mn-ea"/>
                  <a:cs typeface="+mn-cs"/>
                </a:rPr>
                <a:t>Real </a:t>
              </a:r>
              <a:r>
                <a:rPr lang="en-GB" sz="1100" b="0" i="0">
                  <a:solidFill>
                    <a:schemeClr val="dk1"/>
                  </a:solidFill>
                  <a:effectLst/>
                  <a:latin typeface="Cambria Math" panose="02040503050406030204" pitchFamily="18" charset="0"/>
                  <a:ea typeface="+mn-ea"/>
                  <a:cs typeface="+mn-cs"/>
                </a:rPr>
                <a:t>Marginal</a:t>
              </a:r>
              <a:r>
                <a:rPr lang="en-GB" sz="1100" b="0" i="0">
                  <a:solidFill>
                    <a:schemeClr val="dk1"/>
                  </a:solidFill>
                  <a:effectLst/>
                  <a:latin typeface="+mn-lt"/>
                  <a:ea typeface="+mn-ea"/>
                  <a:cs typeface="+mn-cs"/>
                </a:rPr>
                <a:t> Net Social Value=Real Funding×</a:t>
              </a:r>
              <a:r>
                <a:rPr lang="en-GB" sz="1100" b="0" i="0" baseline="0">
                  <a:solidFill>
                    <a:schemeClr val="dk1"/>
                  </a:solidFill>
                  <a:effectLst/>
                  <a:latin typeface="Cambria Math" panose="02040503050406030204" pitchFamily="18" charset="0"/>
                  <a:ea typeface="+mn-ea"/>
                  <a:cs typeface="+mn-cs"/>
                </a:rPr>
                <a:t>Marginal</a:t>
              </a:r>
              <a:r>
                <a:rPr lang="en-GB" sz="1100" b="0" i="0" baseline="0">
                  <a:solidFill>
                    <a:schemeClr val="dk1"/>
                  </a:solidFill>
                  <a:effectLst/>
                  <a:latin typeface="+mn-lt"/>
                  <a:ea typeface="+mn-ea"/>
                  <a:cs typeface="+mn-cs"/>
                </a:rPr>
                <a:t> Social RoR on NMS funding</a:t>
              </a:r>
              <a:endParaRPr lang="en-GB">
                <a:effectLst/>
              </a:endParaRPr>
            </a:p>
            <a:p>
              <a:pPr/>
              <a:r>
                <a:rPr lang="en-GB" sz="1100" b="0" i="0">
                  <a:solidFill>
                    <a:schemeClr val="dk1"/>
                  </a:solidFill>
                  <a:effectLst/>
                  <a:latin typeface="Cambria Math" panose="02040503050406030204" pitchFamily="18" charset="0"/>
                  <a:ea typeface="+mn-ea"/>
                  <a:cs typeface="+mn-cs"/>
                </a:rPr>
                <a:t>Marginal</a:t>
              </a:r>
              <a:r>
                <a:rPr lang="en-GB" sz="1100" b="0" i="0">
                  <a:solidFill>
                    <a:schemeClr val="dk1"/>
                  </a:solidFill>
                  <a:effectLst/>
                  <a:latin typeface="+mn-lt"/>
                  <a:ea typeface="+mn-ea"/>
                  <a:cs typeface="+mn-cs"/>
                </a:rPr>
                <a:t> NPSV:=PV of </a:t>
              </a:r>
              <a:r>
                <a:rPr lang="en-GB" sz="1100" b="0" i="0">
                  <a:solidFill>
                    <a:schemeClr val="dk1"/>
                  </a:solidFill>
                  <a:effectLst/>
                  <a:latin typeface="Cambria Math" panose="02040503050406030204" pitchFamily="18" charset="0"/>
                  <a:ea typeface="+mn-ea"/>
                  <a:cs typeface="+mn-cs"/>
                </a:rPr>
                <a:t>Marginal</a:t>
              </a:r>
              <a:r>
                <a:rPr lang="en-GB" sz="1100" b="0" i="0">
                  <a:solidFill>
                    <a:schemeClr val="dk1"/>
                  </a:solidFill>
                  <a:effectLst/>
                  <a:latin typeface="+mn-lt"/>
                  <a:ea typeface="+mn-ea"/>
                  <a:cs typeface="+mn-cs"/>
                </a:rPr>
                <a:t> Net Social Value= Real </a:t>
              </a:r>
              <a:r>
                <a:rPr lang="en-GB" sz="1100" b="0" i="0">
                  <a:solidFill>
                    <a:schemeClr val="dk1"/>
                  </a:solidFill>
                  <a:effectLst/>
                  <a:latin typeface="Cambria Math" panose="02040503050406030204" pitchFamily="18" charset="0"/>
                  <a:ea typeface="+mn-ea"/>
                  <a:cs typeface="+mn-cs"/>
                </a:rPr>
                <a:t>Marginal</a:t>
              </a:r>
              <a:r>
                <a:rPr lang="en-GB" sz="1100" b="0" i="0">
                  <a:solidFill>
                    <a:schemeClr val="dk1"/>
                  </a:solidFill>
                  <a:effectLst/>
                  <a:latin typeface="+mn-lt"/>
                  <a:ea typeface="+mn-ea"/>
                  <a:cs typeface="+mn-cs"/>
                </a:rPr>
                <a:t> Net Social Value×Discount rate</a:t>
              </a:r>
              <a:endParaRPr lang="en-GB">
                <a:effectLst/>
              </a:endParaRPr>
            </a:p>
            <a:p>
              <a:pPr/>
              <a:endParaRPr lang="en-GB">
                <a:effectLst/>
              </a:endParaRPr>
            </a:p>
            <a:p>
              <a:pPr/>
              <a:r>
                <a:rPr lang="en-GB">
                  <a:effectLst/>
                </a:rPr>
                <a:t>where, deflators and discounting are applied using</a:t>
              </a:r>
              <a:r>
                <a:rPr lang="en-GB" baseline="0">
                  <a:effectLst/>
                </a:rPr>
                <a:t> 2026-27 as the baseline year.</a:t>
              </a:r>
              <a:r>
                <a:rPr lang="en-GB">
                  <a:effectLst/>
                </a:rPr>
                <a:t> </a:t>
              </a:r>
            </a:p>
            <a:p>
              <a:pPr/>
              <a:endParaRPr lang="en-GB" sz="1100" i="0" kern="1200"/>
            </a:p>
          </xdr:txBody>
        </xdr:sp>
      </mc:Fallback>
    </mc:AlternateContent>
    <xdr:clientData/>
  </xdr:twoCellAnchor>
  <xdr:twoCellAnchor>
    <xdr:from>
      <xdr:col>3</xdr:col>
      <xdr:colOff>314325</xdr:colOff>
      <xdr:row>50</xdr:row>
      <xdr:rowOff>177164</xdr:rowOff>
    </xdr:from>
    <xdr:to>
      <xdr:col>14</xdr:col>
      <xdr:colOff>457200</xdr:colOff>
      <xdr:row>60</xdr:row>
      <xdr:rowOff>19049</xdr:rowOff>
    </xdr:to>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E530ACDD-696F-4C65-BB29-AC047BA47CBD}"/>
                </a:ext>
              </a:extLst>
            </xdr:cNvPr>
            <xdr:cNvSpPr txBox="1"/>
          </xdr:nvSpPr>
          <xdr:spPr>
            <a:xfrm>
              <a:off x="4562475" y="12054839"/>
              <a:ext cx="10544175" cy="1880235"/>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i="0" u="sng">
                  <a:solidFill>
                    <a:schemeClr val="dk1"/>
                  </a:solidFill>
                  <a:effectLst/>
                  <a:latin typeface="+mn-lt"/>
                  <a:ea typeface="+mn-ea"/>
                  <a:cs typeface="+mn-cs"/>
                </a:rPr>
                <a:t>Total Benefits and Benefits-Costs Ratio</a:t>
              </a:r>
              <a:endParaRPr lang="en-GB" sz="1400">
                <a:effectLst/>
              </a:endParaRPr>
            </a:p>
            <a:p>
              <a:r>
                <a:rPr lang="en-GB" sz="1100" i="0">
                  <a:solidFill>
                    <a:schemeClr val="dk1"/>
                  </a:solidFill>
                  <a:effectLst/>
                  <a:latin typeface="+mn-lt"/>
                  <a:ea typeface="+mn-ea"/>
                  <a:cs typeface="+mn-cs"/>
                </a:rPr>
                <a:t>We can calculate total benefits based</a:t>
              </a:r>
              <a:r>
                <a:rPr lang="en-GB" sz="1100" i="0" baseline="0">
                  <a:solidFill>
                    <a:schemeClr val="dk1"/>
                  </a:solidFill>
                  <a:effectLst/>
                  <a:latin typeface="+mn-lt"/>
                  <a:ea typeface="+mn-ea"/>
                  <a:cs typeface="+mn-cs"/>
                </a:rPr>
                <a:t> on the average and marginal returns as follows:</a:t>
              </a:r>
              <a:endParaRPr lang="en-GB" sz="1400">
                <a:effectLst/>
              </a:endParaRPr>
            </a:p>
            <a:p>
              <a:pPr/>
              <a14:m>
                <m:oMathPara xmlns:m="http://schemas.openxmlformats.org/officeDocument/2006/math">
                  <m:oMathParaPr>
                    <m:jc m:val="centerGroup"/>
                  </m:oMathParaPr>
                  <m:oMath xmlns:m="http://schemas.openxmlformats.org/officeDocument/2006/math">
                    <m:r>
                      <m:rPr>
                        <m:sty m:val="p"/>
                      </m:rPr>
                      <a:rPr lang="en-GB" sz="1100" b="0" i="0">
                        <a:solidFill>
                          <a:schemeClr val="dk1"/>
                        </a:solidFill>
                        <a:effectLst/>
                        <a:latin typeface="Cambria Math" panose="02040503050406030204" pitchFamily="18" charset="0"/>
                        <a:ea typeface="+mn-ea"/>
                        <a:cs typeface="+mn-cs"/>
                      </a:rPr>
                      <m:t>PV</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of</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Total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Social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Benefits</m:t>
                    </m:r>
                    <m:r>
                      <a:rPr lang="en-GB" sz="1100" b="0" i="0">
                        <a:solidFill>
                          <a:schemeClr val="dk1"/>
                        </a:solidFill>
                        <a:effectLst/>
                        <a:latin typeface="Cambria Math" panose="02040503050406030204" pitchFamily="18" charset="0"/>
                        <a:ea typeface="+mn-ea"/>
                        <a:cs typeface="+mn-cs"/>
                      </a:rPr>
                      <m:t> </m:t>
                    </m:r>
                    <m:d>
                      <m:dPr>
                        <m:ctrlPr>
                          <a:rPr lang="en-GB" sz="1100" b="0" i="1">
                            <a:solidFill>
                              <a:schemeClr val="dk1"/>
                            </a:solidFill>
                            <a:effectLst/>
                            <a:latin typeface="Cambria Math" panose="02040503050406030204" pitchFamily="18" charset="0"/>
                            <a:ea typeface="+mn-ea"/>
                            <a:cs typeface="+mn-cs"/>
                          </a:rPr>
                        </m:ctrlPr>
                      </m:dPr>
                      <m:e>
                        <m:r>
                          <m:rPr>
                            <m:sty m:val="p"/>
                          </m:rPr>
                          <a:rPr lang="en-GB" sz="1100" b="0" i="0">
                            <a:solidFill>
                              <a:schemeClr val="dk1"/>
                            </a:solidFill>
                            <a:effectLst/>
                            <a:latin typeface="Cambria Math" panose="02040503050406030204" pitchFamily="18" charset="0"/>
                            <a:ea typeface="+mn-ea"/>
                            <a:cs typeface="+mn-cs"/>
                          </a:rPr>
                          <m:t>based</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on</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average</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return</m:t>
                        </m:r>
                      </m:e>
                    </m:d>
                    <m:r>
                      <m:rPr>
                        <m:aln/>
                      </m:rPr>
                      <a:rPr lang="en-GB" sz="1100" b="0" i="0">
                        <a:solidFill>
                          <a:schemeClr val="dk1"/>
                        </a:solidFill>
                        <a:effectLst/>
                        <a:latin typeface="Cambria Math" panose="02040503050406030204" pitchFamily="18" charset="0"/>
                        <a:ea typeface="+mn-ea"/>
                        <a:cs typeface="+mn-cs"/>
                      </a:rPr>
                      <m:t>=</m:t>
                    </m:r>
                    <m:r>
                      <m:rPr>
                        <m:sty m:val="p"/>
                      </m:rPr>
                      <a:rPr lang="en-GB" sz="1100" b="0" i="0">
                        <a:solidFill>
                          <a:schemeClr val="dk1"/>
                        </a:solidFill>
                        <a:effectLst/>
                        <a:latin typeface="Cambria Math" panose="02040503050406030204" pitchFamily="18" charset="0"/>
                        <a:ea typeface="+mn-ea"/>
                        <a:cs typeface="+mn-cs"/>
                      </a:rPr>
                      <m:t>PV</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of</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Social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Net</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Benefits</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based</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on</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average</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return</m:t>
                    </m:r>
                    <m:r>
                      <a:rPr lang="en-GB" sz="1100" b="0" i="0">
                        <a:solidFill>
                          <a:schemeClr val="dk1"/>
                        </a:solidFill>
                        <a:effectLst/>
                        <a:latin typeface="Cambria Math" panose="02040503050406030204" pitchFamily="18" charset="0"/>
                        <a:ea typeface="+mn-ea"/>
                        <a:cs typeface="+mn-cs"/>
                      </a:rPr>
                      <m:t>)+</m:t>
                    </m:r>
                    <m:r>
                      <m:rPr>
                        <m:sty m:val="p"/>
                      </m:rPr>
                      <a:rPr lang="en-GB" sz="1100" b="0" i="0">
                        <a:solidFill>
                          <a:schemeClr val="dk1"/>
                        </a:solidFill>
                        <a:effectLst/>
                        <a:latin typeface="Cambria Math" panose="02040503050406030204" pitchFamily="18" charset="0"/>
                        <a:ea typeface="+mn-ea"/>
                        <a:cs typeface="+mn-cs"/>
                      </a:rPr>
                      <m:t>PV</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of</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Total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Social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Costs</m:t>
                    </m:r>
                  </m:oMath>
                  <m:oMath xmlns:m="http://schemas.openxmlformats.org/officeDocument/2006/math">
                    <m:r>
                      <m:rPr>
                        <m:aln/>
                      </m:rPr>
                      <a:rPr lang="en-GB" sz="1100" b="0" i="0">
                        <a:solidFill>
                          <a:schemeClr val="dk1"/>
                        </a:solidFill>
                        <a:effectLst/>
                        <a:latin typeface="Cambria Math" panose="02040503050406030204" pitchFamily="18" charset="0"/>
                        <a:ea typeface="+mn-ea"/>
                        <a:cs typeface="+mn-cs"/>
                      </a:rPr>
                      <m:t>=</m:t>
                    </m:r>
                    <m:r>
                      <m:rPr>
                        <m:sty m:val="p"/>
                      </m:rPr>
                      <a:rPr lang="en-GB" sz="1100" b="0" i="0">
                        <a:solidFill>
                          <a:schemeClr val="dk1"/>
                        </a:solidFill>
                        <a:effectLst/>
                        <a:latin typeface="Cambria Math" panose="02040503050406030204" pitchFamily="18" charset="0"/>
                        <a:ea typeface="+mn-ea"/>
                        <a:cs typeface="+mn-cs"/>
                      </a:rPr>
                      <m:t>Average</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NPSV</m:t>
                    </m:r>
                    <m:r>
                      <a:rPr lang="en-GB" sz="1100" b="0" i="0">
                        <a:solidFill>
                          <a:schemeClr val="dk1"/>
                        </a:solidFill>
                        <a:effectLst/>
                        <a:latin typeface="Cambria Math" panose="02040503050406030204" pitchFamily="18" charset="0"/>
                        <a:ea typeface="+mn-ea"/>
                        <a:cs typeface="+mn-cs"/>
                      </a:rPr>
                      <m:t>+</m:t>
                    </m:r>
                    <m:r>
                      <m:rPr>
                        <m:sty m:val="p"/>
                      </m:rPr>
                      <a:rPr lang="en-GB" sz="1100" b="0" i="0">
                        <a:solidFill>
                          <a:schemeClr val="dk1"/>
                        </a:solidFill>
                        <a:effectLst/>
                        <a:latin typeface="Cambria Math" panose="02040503050406030204" pitchFamily="18" charset="0"/>
                        <a:ea typeface="+mn-ea"/>
                        <a:cs typeface="+mn-cs"/>
                      </a:rPr>
                      <m:t>PV</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of</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Total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Social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Costs</m:t>
                    </m:r>
                  </m:oMath>
                </m:oMathPara>
              </a14:m>
              <a:endParaRPr lang="en-GB" sz="1400">
                <a:effectLst/>
              </a:endParaRPr>
            </a:p>
            <a:p>
              <a:pPr/>
              <a14:m>
                <m:oMathPara xmlns:m="http://schemas.openxmlformats.org/officeDocument/2006/math">
                  <m:oMathParaPr>
                    <m:jc m:val="centerGroup"/>
                  </m:oMathParaPr>
                  <m:oMath xmlns:m="http://schemas.openxmlformats.org/officeDocument/2006/math">
                    <m:r>
                      <m:rPr>
                        <m:sty m:val="p"/>
                      </m:rPr>
                      <a:rPr lang="en-GB" sz="1100" b="0" i="0">
                        <a:solidFill>
                          <a:schemeClr val="dk1"/>
                        </a:solidFill>
                        <a:effectLst/>
                        <a:latin typeface="Cambria Math" panose="02040503050406030204" pitchFamily="18" charset="0"/>
                        <a:ea typeface="+mn-ea"/>
                        <a:cs typeface="+mn-cs"/>
                      </a:rPr>
                      <m:t>PV</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of</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Total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Social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Benefits</m:t>
                    </m:r>
                    <m:r>
                      <a:rPr lang="en-GB" sz="1100" b="0" i="0">
                        <a:solidFill>
                          <a:schemeClr val="dk1"/>
                        </a:solidFill>
                        <a:effectLst/>
                        <a:latin typeface="Cambria Math" panose="02040503050406030204" pitchFamily="18" charset="0"/>
                        <a:ea typeface="+mn-ea"/>
                        <a:cs typeface="+mn-cs"/>
                      </a:rPr>
                      <m:t> </m:t>
                    </m:r>
                    <m:d>
                      <m:dPr>
                        <m:ctrlPr>
                          <a:rPr lang="ar-AE" sz="1100" b="0" i="1">
                            <a:solidFill>
                              <a:schemeClr val="dk1"/>
                            </a:solidFill>
                            <a:effectLst/>
                            <a:latin typeface="Cambria Math" panose="02040503050406030204" pitchFamily="18" charset="0"/>
                            <a:ea typeface="+mn-ea"/>
                            <a:cs typeface="+mn-cs"/>
                          </a:rPr>
                        </m:ctrlPr>
                      </m:dPr>
                      <m:e>
                        <m:r>
                          <m:rPr>
                            <m:sty m:val="p"/>
                          </m:rPr>
                          <a:rPr lang="en-GB" sz="1100" b="0" i="0">
                            <a:solidFill>
                              <a:schemeClr val="dk1"/>
                            </a:solidFill>
                            <a:effectLst/>
                            <a:latin typeface="Cambria Math" panose="02040503050406030204" pitchFamily="18" charset="0"/>
                            <a:ea typeface="+mn-ea"/>
                            <a:cs typeface="+mn-cs"/>
                          </a:rPr>
                          <m:t>based</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on</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marginal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return</m:t>
                        </m:r>
                      </m:e>
                    </m:d>
                    <m:r>
                      <m:rPr>
                        <m:aln/>
                      </m:rPr>
                      <a:rPr lang="ar-AE" sz="1100" b="0" i="0">
                        <a:solidFill>
                          <a:schemeClr val="dk1"/>
                        </a:solidFill>
                        <a:effectLst/>
                        <a:latin typeface="Cambria Math" panose="02040503050406030204" pitchFamily="18" charset="0"/>
                        <a:ea typeface="+mn-ea"/>
                        <a:cs typeface="+mn-cs"/>
                      </a:rPr>
                      <m:t>=</m:t>
                    </m:r>
                    <m:r>
                      <m:rPr>
                        <m:sty m:val="p"/>
                      </m:rPr>
                      <a:rPr lang="en-GB" sz="1100" b="0" i="0">
                        <a:solidFill>
                          <a:schemeClr val="dk1"/>
                        </a:solidFill>
                        <a:effectLst/>
                        <a:latin typeface="Cambria Math" panose="02040503050406030204" pitchFamily="18" charset="0"/>
                        <a:ea typeface="+mn-ea"/>
                        <a:cs typeface="+mn-cs"/>
                      </a:rPr>
                      <m:t>PV</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of</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Social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Net</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Benefits</m:t>
                    </m:r>
                    <m:d>
                      <m:dPr>
                        <m:ctrlPr>
                          <a:rPr lang="ar-AE" sz="1100" b="0" i="1">
                            <a:solidFill>
                              <a:schemeClr val="dk1"/>
                            </a:solidFill>
                            <a:effectLst/>
                            <a:latin typeface="Cambria Math" panose="02040503050406030204" pitchFamily="18" charset="0"/>
                            <a:ea typeface="+mn-ea"/>
                            <a:cs typeface="+mn-cs"/>
                          </a:rPr>
                        </m:ctrlPr>
                      </m:dPr>
                      <m:e>
                        <m:r>
                          <m:rPr>
                            <m:sty m:val="p"/>
                          </m:rPr>
                          <a:rPr lang="en-GB" sz="1100" b="0" i="0">
                            <a:solidFill>
                              <a:schemeClr val="dk1"/>
                            </a:solidFill>
                            <a:effectLst/>
                            <a:latin typeface="Cambria Math" panose="02040503050406030204" pitchFamily="18" charset="0"/>
                            <a:ea typeface="+mn-ea"/>
                            <a:cs typeface="+mn-cs"/>
                          </a:rPr>
                          <m:t>based</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on</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marginal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return</m:t>
                        </m:r>
                      </m:e>
                    </m:d>
                    <m:r>
                      <a:rPr lang="en-GB" sz="1100" b="0" i="0">
                        <a:solidFill>
                          <a:schemeClr val="dk1"/>
                        </a:solidFill>
                        <a:effectLst/>
                        <a:latin typeface="Cambria Math" panose="02040503050406030204" pitchFamily="18" charset="0"/>
                        <a:ea typeface="+mn-ea"/>
                        <a:cs typeface="+mn-cs"/>
                      </a:rPr>
                      <m:t>+</m:t>
                    </m:r>
                    <m:r>
                      <m:rPr>
                        <m:sty m:val="p"/>
                      </m:rPr>
                      <a:rPr lang="en-GB" sz="1100" b="0" i="0">
                        <a:solidFill>
                          <a:schemeClr val="dk1"/>
                        </a:solidFill>
                        <a:effectLst/>
                        <a:latin typeface="Cambria Math" panose="02040503050406030204" pitchFamily="18" charset="0"/>
                        <a:ea typeface="+mn-ea"/>
                        <a:cs typeface="+mn-cs"/>
                      </a:rPr>
                      <m:t>PV</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of</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Total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Social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Costs</m:t>
                    </m:r>
                  </m:oMath>
                  <m:oMath xmlns:m="http://schemas.openxmlformats.org/officeDocument/2006/math">
                    <m:r>
                      <m:rPr>
                        <m:aln/>
                      </m:rPr>
                      <a:rPr lang="en-GB" sz="1100" b="0" i="0">
                        <a:solidFill>
                          <a:schemeClr val="dk1"/>
                        </a:solidFill>
                        <a:effectLst/>
                        <a:latin typeface="Cambria Math" panose="02040503050406030204" pitchFamily="18" charset="0"/>
                        <a:ea typeface="+mn-ea"/>
                        <a:cs typeface="+mn-cs"/>
                      </a:rPr>
                      <m:t>=</m:t>
                    </m:r>
                    <m:r>
                      <m:rPr>
                        <m:sty m:val="p"/>
                      </m:rPr>
                      <a:rPr lang="en-GB" sz="1100" b="0" i="0">
                        <a:solidFill>
                          <a:schemeClr val="dk1"/>
                        </a:solidFill>
                        <a:effectLst/>
                        <a:latin typeface="Cambria Math" panose="02040503050406030204" pitchFamily="18" charset="0"/>
                        <a:ea typeface="+mn-ea"/>
                        <a:cs typeface="+mn-cs"/>
                      </a:rPr>
                      <m:t>Marginal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NPSV</m:t>
                    </m:r>
                    <m:r>
                      <a:rPr lang="en-GB" sz="1100" b="0" i="0">
                        <a:solidFill>
                          <a:schemeClr val="dk1"/>
                        </a:solidFill>
                        <a:effectLst/>
                        <a:latin typeface="Cambria Math" panose="02040503050406030204" pitchFamily="18" charset="0"/>
                        <a:ea typeface="+mn-ea"/>
                        <a:cs typeface="+mn-cs"/>
                      </a:rPr>
                      <m:t>+</m:t>
                    </m:r>
                    <m:r>
                      <m:rPr>
                        <m:sty m:val="p"/>
                      </m:rPr>
                      <a:rPr lang="en-GB" sz="1100" b="0" i="0">
                        <a:solidFill>
                          <a:schemeClr val="dk1"/>
                        </a:solidFill>
                        <a:effectLst/>
                        <a:latin typeface="Cambria Math" panose="02040503050406030204" pitchFamily="18" charset="0"/>
                        <a:ea typeface="+mn-ea"/>
                        <a:cs typeface="+mn-cs"/>
                      </a:rPr>
                      <m:t>PV</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of</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Total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Social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Costs</m:t>
                    </m:r>
                  </m:oMath>
                </m:oMathPara>
              </a14:m>
              <a:endParaRPr lang="en-GB" sz="1400">
                <a:effectLst/>
              </a:endParaRPr>
            </a:p>
            <a:p>
              <a:endParaRPr lang="en-GB" sz="1400">
                <a:effectLst/>
              </a:endParaRPr>
            </a:p>
            <a:p>
              <a:r>
                <a:rPr lang="en-GB" sz="1100" b="0" i="0">
                  <a:solidFill>
                    <a:schemeClr val="dk1"/>
                  </a:solidFill>
                  <a:effectLst/>
                  <a:latin typeface="+mn-lt"/>
                  <a:ea typeface="+mn-ea"/>
                  <a:cs typeface="+mn-cs"/>
                </a:rPr>
                <a:t>And finally, the Benefits-Costs</a:t>
              </a:r>
              <a:r>
                <a:rPr lang="en-GB" sz="1100" b="0" i="0" baseline="0">
                  <a:solidFill>
                    <a:schemeClr val="dk1"/>
                  </a:solidFill>
                  <a:effectLst/>
                  <a:latin typeface="+mn-lt"/>
                  <a:ea typeface="+mn-ea"/>
                  <a:cs typeface="+mn-cs"/>
                </a:rPr>
                <a:t> Ratio (BCR) can be defined as follows:</a:t>
              </a:r>
              <a:endParaRPr lang="en-GB" sz="1400">
                <a:effectLst/>
              </a:endParaRPr>
            </a:p>
            <a:p>
              <a:pPr/>
              <a14:m>
                <m:oMathPara xmlns:m="http://schemas.openxmlformats.org/officeDocument/2006/math">
                  <m:oMathParaPr>
                    <m:jc m:val="centerGroup"/>
                  </m:oMathParaPr>
                  <m:oMath xmlns:m="http://schemas.openxmlformats.org/officeDocument/2006/math">
                    <m:r>
                      <m:rPr>
                        <m:sty m:val="p"/>
                      </m:rPr>
                      <a:rPr lang="en-GB" sz="1100" b="0" i="0" baseline="0">
                        <a:solidFill>
                          <a:schemeClr val="dk1"/>
                        </a:solidFill>
                        <a:effectLst/>
                        <a:latin typeface="Cambria Math" panose="02040503050406030204" pitchFamily="18" charset="0"/>
                        <a:ea typeface="+mn-ea"/>
                        <a:cs typeface="+mn-cs"/>
                      </a:rPr>
                      <m:t>Benefits</m:t>
                    </m:r>
                    <m:r>
                      <a:rPr lang="en-GB" sz="1100" b="0" i="0" baseline="0">
                        <a:solidFill>
                          <a:schemeClr val="dk1"/>
                        </a:solidFill>
                        <a:effectLst/>
                        <a:latin typeface="Cambria Math" panose="02040503050406030204" pitchFamily="18" charset="0"/>
                        <a:ea typeface="+mn-ea"/>
                        <a:cs typeface="+mn-cs"/>
                      </a:rPr>
                      <m:t>−</m:t>
                    </m:r>
                    <m:r>
                      <m:rPr>
                        <m:sty m:val="p"/>
                      </m:rPr>
                      <a:rPr lang="en-GB" sz="1100" b="0" i="0" baseline="0">
                        <a:solidFill>
                          <a:schemeClr val="dk1"/>
                        </a:solidFill>
                        <a:effectLst/>
                        <a:latin typeface="Cambria Math" panose="02040503050406030204" pitchFamily="18" charset="0"/>
                        <a:ea typeface="+mn-ea"/>
                        <a:cs typeface="+mn-cs"/>
                      </a:rPr>
                      <m:t>Cost</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Ratio</m:t>
                    </m:r>
                    <m:r>
                      <a:rPr lang="en-GB" sz="1100" b="0" i="0" baseline="0">
                        <a:solidFill>
                          <a:schemeClr val="dk1"/>
                        </a:solidFill>
                        <a:effectLst/>
                        <a:latin typeface="Cambria Math" panose="02040503050406030204" pitchFamily="18" charset="0"/>
                        <a:ea typeface="+mn-ea"/>
                        <a:cs typeface="+mn-cs"/>
                      </a:rPr>
                      <m:t> =</m:t>
                    </m:r>
                    <m:f>
                      <m:fPr>
                        <m:ctrlPr>
                          <a:rPr lang="en-GB" sz="1100" b="0" i="1" baseline="0">
                            <a:solidFill>
                              <a:schemeClr val="dk1"/>
                            </a:solidFill>
                            <a:effectLst/>
                            <a:latin typeface="Cambria Math" panose="02040503050406030204" pitchFamily="18" charset="0"/>
                            <a:ea typeface="+mn-ea"/>
                            <a:cs typeface="+mn-cs"/>
                          </a:rPr>
                        </m:ctrlPr>
                      </m:fPr>
                      <m:num>
                        <m:r>
                          <m:rPr>
                            <m:sty m:val="p"/>
                          </m:rPr>
                          <a:rPr lang="en-GB" sz="1100" b="0" i="0" baseline="0">
                            <a:solidFill>
                              <a:schemeClr val="dk1"/>
                            </a:solidFill>
                            <a:effectLst/>
                            <a:latin typeface="Cambria Math" panose="02040503050406030204" pitchFamily="18" charset="0"/>
                            <a:ea typeface="+mn-ea"/>
                            <a:cs typeface="+mn-cs"/>
                          </a:rPr>
                          <m:t>PV</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of</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Total</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Social</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Benefits</m:t>
                        </m:r>
                      </m:num>
                      <m:den>
                        <m:r>
                          <m:rPr>
                            <m:sty m:val="p"/>
                          </m:rPr>
                          <a:rPr lang="en-GB" sz="1100" b="0" i="0" baseline="0">
                            <a:solidFill>
                              <a:schemeClr val="dk1"/>
                            </a:solidFill>
                            <a:effectLst/>
                            <a:latin typeface="Cambria Math" panose="02040503050406030204" pitchFamily="18" charset="0"/>
                            <a:ea typeface="+mn-ea"/>
                            <a:cs typeface="+mn-cs"/>
                          </a:rPr>
                          <m:t>PV</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of</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Total</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Social</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Costs</m:t>
                        </m:r>
                      </m:den>
                    </m:f>
                  </m:oMath>
                </m:oMathPara>
              </a14:m>
              <a:endParaRPr lang="en-GB" sz="1400">
                <a:effectLst/>
              </a:endParaRPr>
            </a:p>
            <a:p>
              <a:endParaRPr lang="en-GB" sz="1100" b="0" i="0" kern="1200" baseline="0">
                <a:latin typeface="+mn-lt"/>
              </a:endParaRPr>
            </a:p>
            <a:p>
              <a:br>
                <a:rPr lang="en-GB" sz="1100" b="0" i="0" kern="1200">
                  <a:latin typeface="Cambria Math" panose="02040503050406030204" pitchFamily="18" charset="0"/>
                </a:rPr>
              </a:br>
              <a:br>
                <a:rPr lang="en-GB" sz="1100" b="0" i="0" kern="1200">
                  <a:latin typeface="Cambria Math" panose="02040503050406030204" pitchFamily="18" charset="0"/>
                </a:rPr>
              </a:br>
              <a:br>
                <a:rPr lang="en-GB" sz="1100" b="0" i="0" kern="1200">
                  <a:latin typeface="Cambria Math" panose="02040503050406030204" pitchFamily="18" charset="0"/>
                </a:rPr>
              </a:br>
              <a:endParaRPr lang="en-GB" sz="1100" i="0" kern="1200"/>
            </a:p>
          </xdr:txBody>
        </xdr:sp>
      </mc:Choice>
      <mc:Fallback xmlns="">
        <xdr:sp macro="" textlink="">
          <xdr:nvSpPr>
            <xdr:cNvPr id="9" name="TextBox 8">
              <a:extLst>
                <a:ext uri="{FF2B5EF4-FFF2-40B4-BE49-F238E27FC236}">
                  <a16:creationId xmlns:a16="http://schemas.microsoft.com/office/drawing/2014/main" id="{E530ACDD-696F-4C65-BB29-AC047BA47CBD}"/>
                </a:ext>
              </a:extLst>
            </xdr:cNvPr>
            <xdr:cNvSpPr txBox="1"/>
          </xdr:nvSpPr>
          <xdr:spPr>
            <a:xfrm>
              <a:off x="4562475" y="12054839"/>
              <a:ext cx="10544175" cy="1880235"/>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i="0" u="sng">
                  <a:solidFill>
                    <a:schemeClr val="dk1"/>
                  </a:solidFill>
                  <a:effectLst/>
                  <a:latin typeface="+mn-lt"/>
                  <a:ea typeface="+mn-ea"/>
                  <a:cs typeface="+mn-cs"/>
                </a:rPr>
                <a:t>Total Benefits and Benefits-Costs Ratio</a:t>
              </a:r>
              <a:endParaRPr lang="en-GB" sz="1400">
                <a:effectLst/>
              </a:endParaRPr>
            </a:p>
            <a:p>
              <a:r>
                <a:rPr lang="en-GB" sz="1100" i="0">
                  <a:solidFill>
                    <a:schemeClr val="dk1"/>
                  </a:solidFill>
                  <a:effectLst/>
                  <a:latin typeface="+mn-lt"/>
                  <a:ea typeface="+mn-ea"/>
                  <a:cs typeface="+mn-cs"/>
                </a:rPr>
                <a:t>We can calculate total benefits based</a:t>
              </a:r>
              <a:r>
                <a:rPr lang="en-GB" sz="1100" i="0" baseline="0">
                  <a:solidFill>
                    <a:schemeClr val="dk1"/>
                  </a:solidFill>
                  <a:effectLst/>
                  <a:latin typeface="+mn-lt"/>
                  <a:ea typeface="+mn-ea"/>
                  <a:cs typeface="+mn-cs"/>
                </a:rPr>
                <a:t> on the average and marginal returns as follows:</a:t>
              </a:r>
              <a:endParaRPr lang="en-GB" sz="1400">
                <a:effectLst/>
              </a:endParaRPr>
            </a:p>
            <a:p>
              <a:r>
                <a:rPr lang="en-GB" sz="1100" b="0" i="0">
                  <a:solidFill>
                    <a:schemeClr val="dk1"/>
                  </a:solidFill>
                  <a:effectLst/>
                  <a:latin typeface="+mn-lt"/>
                  <a:ea typeface="+mn-ea"/>
                  <a:cs typeface="+mn-cs"/>
                </a:rPr>
                <a:t>PV of Total Social Benefits (based on average return)&amp;=PV of Social Net Benefits (based on average return)+PV of Total Social Costs</a:t>
              </a:r>
              <a:br>
                <a:rPr lang="en-GB" sz="1100">
                  <a:solidFill>
                    <a:schemeClr val="dk1"/>
                  </a:solidFill>
                  <a:effectLst/>
                  <a:latin typeface="+mn-lt"/>
                  <a:ea typeface="+mn-ea"/>
                  <a:cs typeface="+mn-cs"/>
                </a:rPr>
              </a:br>
              <a:r>
                <a:rPr lang="en-GB" sz="1100" b="0" i="0">
                  <a:solidFill>
                    <a:schemeClr val="dk1"/>
                  </a:solidFill>
                  <a:effectLst/>
                  <a:latin typeface="+mn-lt"/>
                  <a:ea typeface="+mn-ea"/>
                  <a:cs typeface="+mn-cs"/>
                </a:rPr>
                <a:t>&amp;=Average NPSV+PV of Total Social Costs</a:t>
              </a:r>
              <a:endParaRPr lang="en-GB" sz="1400">
                <a:effectLst/>
              </a:endParaRPr>
            </a:p>
            <a:p>
              <a:r>
                <a:rPr lang="en-GB" sz="1100" b="0" i="0">
                  <a:solidFill>
                    <a:schemeClr val="dk1"/>
                  </a:solidFill>
                  <a:effectLst/>
                  <a:latin typeface="+mn-lt"/>
                  <a:ea typeface="+mn-ea"/>
                  <a:cs typeface="+mn-cs"/>
                </a:rPr>
                <a:t>PV of Total Social Benefits </a:t>
              </a:r>
              <a:r>
                <a:rPr lang="ar-AE" sz="1100" b="0" i="0">
                  <a:solidFill>
                    <a:schemeClr val="dk1"/>
                  </a:solidFill>
                  <a:effectLst/>
                  <a:latin typeface="+mn-lt"/>
                  <a:ea typeface="+mn-ea"/>
                  <a:cs typeface="+mn-cs"/>
                </a:rPr>
                <a:t>(</a:t>
              </a:r>
              <a:r>
                <a:rPr lang="en-GB" sz="1100" b="0" i="0">
                  <a:solidFill>
                    <a:schemeClr val="dk1"/>
                  </a:solidFill>
                  <a:effectLst/>
                  <a:latin typeface="+mn-lt"/>
                  <a:ea typeface="+mn-ea"/>
                  <a:cs typeface="+mn-cs"/>
                </a:rPr>
                <a:t>based on marginal return)</a:t>
              </a:r>
              <a:r>
                <a:rPr lang="ar-AE" sz="1100" b="0" i="0">
                  <a:solidFill>
                    <a:schemeClr val="dk1"/>
                  </a:solidFill>
                  <a:effectLst/>
                  <a:latin typeface="+mn-lt"/>
                  <a:ea typeface="+mn-ea"/>
                  <a:cs typeface="+mn-cs"/>
                </a:rPr>
                <a:t>&amp;=</a:t>
              </a:r>
              <a:r>
                <a:rPr lang="en-GB" sz="1100" b="0" i="0">
                  <a:solidFill>
                    <a:schemeClr val="dk1"/>
                  </a:solidFill>
                  <a:effectLst/>
                  <a:latin typeface="+mn-lt"/>
                  <a:ea typeface="+mn-ea"/>
                  <a:cs typeface="+mn-cs"/>
                </a:rPr>
                <a:t>PV of Social Net Benefits</a:t>
              </a:r>
              <a:r>
                <a:rPr lang="ar-AE" sz="1100" b="0" i="0">
                  <a:solidFill>
                    <a:schemeClr val="dk1"/>
                  </a:solidFill>
                  <a:effectLst/>
                  <a:latin typeface="+mn-lt"/>
                  <a:ea typeface="+mn-ea"/>
                  <a:cs typeface="+mn-cs"/>
                </a:rPr>
                <a:t>(</a:t>
              </a:r>
              <a:r>
                <a:rPr lang="en-GB" sz="1100" b="0" i="0">
                  <a:solidFill>
                    <a:schemeClr val="dk1"/>
                  </a:solidFill>
                  <a:effectLst/>
                  <a:latin typeface="+mn-lt"/>
                  <a:ea typeface="+mn-ea"/>
                  <a:cs typeface="+mn-cs"/>
                </a:rPr>
                <a:t>based on marginal return)+PV of Total Social Costs</a:t>
              </a:r>
              <a:br>
                <a:rPr lang="en-GB" sz="1100">
                  <a:solidFill>
                    <a:schemeClr val="dk1"/>
                  </a:solidFill>
                  <a:effectLst/>
                  <a:latin typeface="+mn-lt"/>
                  <a:ea typeface="+mn-ea"/>
                  <a:cs typeface="+mn-cs"/>
                </a:rPr>
              </a:br>
              <a:r>
                <a:rPr lang="en-GB" sz="1100" b="0" i="0">
                  <a:solidFill>
                    <a:schemeClr val="dk1"/>
                  </a:solidFill>
                  <a:effectLst/>
                  <a:latin typeface="+mn-lt"/>
                  <a:ea typeface="+mn-ea"/>
                  <a:cs typeface="+mn-cs"/>
                </a:rPr>
                <a:t>&amp;=Marginal NPSV+PV of Total Social Costs</a:t>
              </a:r>
              <a:endParaRPr lang="en-GB" sz="1400">
                <a:effectLst/>
              </a:endParaRPr>
            </a:p>
            <a:p>
              <a:endParaRPr lang="en-GB" sz="1400">
                <a:effectLst/>
              </a:endParaRPr>
            </a:p>
            <a:p>
              <a:r>
                <a:rPr lang="en-GB" sz="1100" b="0" i="0">
                  <a:solidFill>
                    <a:schemeClr val="dk1"/>
                  </a:solidFill>
                  <a:effectLst/>
                  <a:latin typeface="+mn-lt"/>
                  <a:ea typeface="+mn-ea"/>
                  <a:cs typeface="+mn-cs"/>
                </a:rPr>
                <a:t>And finally, the Benefits-Costs</a:t>
              </a:r>
              <a:r>
                <a:rPr lang="en-GB" sz="1100" b="0" i="0" baseline="0">
                  <a:solidFill>
                    <a:schemeClr val="dk1"/>
                  </a:solidFill>
                  <a:effectLst/>
                  <a:latin typeface="+mn-lt"/>
                  <a:ea typeface="+mn-ea"/>
                  <a:cs typeface="+mn-cs"/>
                </a:rPr>
                <a:t> Ratio (BCR) can be defined as follows:</a:t>
              </a:r>
              <a:endParaRPr lang="en-GB" sz="1400">
                <a:effectLst/>
              </a:endParaRPr>
            </a:p>
            <a:p>
              <a:r>
                <a:rPr lang="en-GB" sz="1100" b="0" i="0" baseline="0">
                  <a:solidFill>
                    <a:schemeClr val="dk1"/>
                  </a:solidFill>
                  <a:effectLst/>
                  <a:latin typeface="+mn-lt"/>
                  <a:ea typeface="+mn-ea"/>
                  <a:cs typeface="+mn-cs"/>
                </a:rPr>
                <a:t>Benefits−Cost Ratio =(PV of Total Social Benefits)/(PV of Total Social Costs)</a:t>
              </a:r>
              <a:endParaRPr lang="en-GB" sz="1400">
                <a:effectLst/>
              </a:endParaRPr>
            </a:p>
            <a:p>
              <a:endParaRPr lang="en-GB" sz="1100" b="0" i="0" kern="1200" baseline="0">
                <a:latin typeface="+mn-lt"/>
              </a:endParaRPr>
            </a:p>
            <a:p>
              <a:br>
                <a:rPr lang="en-GB" sz="1100" b="0" i="0" kern="1200">
                  <a:latin typeface="Cambria Math" panose="02040503050406030204" pitchFamily="18" charset="0"/>
                </a:rPr>
              </a:br>
              <a:br>
                <a:rPr lang="en-GB" sz="1100" b="0" i="0" kern="1200">
                  <a:latin typeface="Cambria Math" panose="02040503050406030204" pitchFamily="18" charset="0"/>
                </a:rPr>
              </a:br>
              <a:br>
                <a:rPr lang="en-GB" sz="1100" b="0" i="0" kern="1200">
                  <a:latin typeface="Cambria Math" panose="02040503050406030204" pitchFamily="18" charset="0"/>
                </a:rPr>
              </a:br>
              <a:endParaRPr lang="en-GB" sz="1100" i="0" kern="1200"/>
            </a:p>
          </xdr:txBody>
        </xdr:sp>
      </mc:Fallback>
    </mc:AlternateContent>
    <xdr:clientData/>
  </xdr:twoCellAnchor>
</xdr:wsDr>
</file>

<file path=xl/drawings/drawing7.xml><?xml version="1.0" encoding="utf-8"?>
<xdr:wsDr xmlns:xdr="http://schemas.openxmlformats.org/drawingml/2006/spreadsheetDrawing" xmlns:a="http://schemas.openxmlformats.org/drawingml/2006/main">
  <xdr:twoCellAnchor>
    <xdr:from>
      <xdr:col>8</xdr:col>
      <xdr:colOff>510540</xdr:colOff>
      <xdr:row>0</xdr:row>
      <xdr:rowOff>47625</xdr:rowOff>
    </xdr:from>
    <xdr:to>
      <xdr:col>19</xdr:col>
      <xdr:colOff>25977</xdr:colOff>
      <xdr:row>10</xdr:row>
      <xdr:rowOff>114300</xdr:rowOff>
    </xdr:to>
    <xdr:sp macro="" textlink="">
      <xdr:nvSpPr>
        <xdr:cNvPr id="5" name="TextBox 4">
          <a:extLst>
            <a:ext uri="{FF2B5EF4-FFF2-40B4-BE49-F238E27FC236}">
              <a16:creationId xmlns:a16="http://schemas.microsoft.com/office/drawing/2014/main" id="{550E6FB4-9CEE-4B84-AD20-CB461361C769}"/>
            </a:ext>
          </a:extLst>
        </xdr:cNvPr>
        <xdr:cNvSpPr txBox="1"/>
      </xdr:nvSpPr>
      <xdr:spPr>
        <a:xfrm>
          <a:off x="8355676" y="47625"/>
          <a:ext cx="9750483" cy="2162175"/>
        </a:xfrm>
        <a:prstGeom prst="rect">
          <a:avLst/>
        </a:prstGeom>
        <a:solidFill>
          <a:srgbClr val="EC732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a:t>Setup:</a:t>
          </a:r>
          <a:r>
            <a:rPr lang="en-GB" sz="1100" b="0" u="none" baseline="0"/>
            <a:t> </a:t>
          </a:r>
          <a:r>
            <a:rPr lang="en-GB" sz="1100">
              <a:solidFill>
                <a:schemeClr val="dk1"/>
              </a:solidFill>
              <a:effectLst/>
              <a:latin typeface="+mn-lt"/>
              <a:ea typeface="+mn-ea"/>
              <a:cs typeface="+mn-cs"/>
            </a:rPr>
            <a:t>In this option,</a:t>
          </a:r>
          <a:r>
            <a:rPr lang="en-GB" sz="1100" baseline="0">
              <a:solidFill>
                <a:schemeClr val="dk1"/>
              </a:solidFill>
              <a:effectLst/>
              <a:latin typeface="+mn-lt"/>
              <a:ea typeface="+mn-ea"/>
              <a:cs typeface="+mn-cs"/>
            </a:rPr>
            <a:t> the total funding goes up by roughly 29% compared to the Preferred option (while there are year-on-year differences, the average across five years is 29%). </a:t>
          </a:r>
        </a:p>
        <a:p>
          <a:r>
            <a:rPr lang="en-GB" sz="1100" baseline="0">
              <a:solidFill>
                <a:schemeClr val="dk1"/>
              </a:solidFill>
              <a:effectLst/>
              <a:latin typeface="+mn-lt"/>
              <a:ea typeface="+mn-ea"/>
              <a:cs typeface="+mn-cs"/>
            </a:rPr>
            <a:t>-- However, in the short-term, this 29% additional funding will generate benefits through the Innovation impact stream only. That is, we assume that the Measurement Infrastrucure is close to saturation in the short-term, and this saturation happens at the level of NMS funding under the BAU option. Therefore, new funding will not contribute to new measurement infrastructure. The detailed rationale for this assumption is set out in Annex 5 of the report.</a:t>
          </a:r>
        </a:p>
        <a:p>
          <a:r>
            <a:rPr lang="en-GB" sz="1100" baseline="0">
              <a:solidFill>
                <a:schemeClr val="dk1"/>
              </a:solidFill>
              <a:effectLst/>
              <a:latin typeface="+mn-lt"/>
              <a:ea typeface="+mn-ea"/>
              <a:cs typeface="+mn-cs"/>
            </a:rPr>
            <a:t>-- Rather, the additional funding will help NPL utilise and build on the existing measurement infrastructure to run more emerging programmes and support a broader base of UK companies to generate more innovation benefits.</a:t>
          </a:r>
          <a:endParaRPr lang="en-GB">
            <a:effectLst/>
          </a:endParaRPr>
        </a:p>
        <a:p>
          <a:r>
            <a:rPr lang="en-GB" sz="1100" baseline="0">
              <a:solidFill>
                <a:schemeClr val="dk1"/>
              </a:solidFill>
              <a:effectLst/>
              <a:latin typeface="+mn-lt"/>
              <a:ea typeface="+mn-ea"/>
              <a:cs typeface="+mn-cs"/>
            </a:rPr>
            <a:t>-- We also assume that innovation benefits scale linearly with funding. That is, a 29% increase in funding will result in innovation benefits also increasing by 29%. Thus, the average private RoR on public funding will stay the same for the innovation benefits stream. </a:t>
          </a:r>
          <a:endParaRPr lang="en-GB">
            <a:effectLst/>
          </a:endParaRPr>
        </a:p>
        <a:p>
          <a:r>
            <a:rPr lang="en-GB" sz="1100" baseline="0">
              <a:solidFill>
                <a:schemeClr val="dk1"/>
              </a:solidFill>
              <a:effectLst/>
              <a:latin typeface="+mn-lt"/>
              <a:ea typeface="+mn-ea"/>
              <a:cs typeface="+mn-cs"/>
            </a:rPr>
            <a:t>-- However, since the increased public funding doesn't generate new Measurement Infrastructure benefits, </a:t>
          </a:r>
          <a:r>
            <a:rPr lang="en-GB" sz="1100" b="1" baseline="0">
              <a:solidFill>
                <a:schemeClr val="dk1"/>
              </a:solidFill>
              <a:effectLst/>
              <a:latin typeface="+mn-lt"/>
              <a:ea typeface="+mn-ea"/>
              <a:cs typeface="+mn-cs"/>
            </a:rPr>
            <a:t>the average private RoR on this stream of benefits falls by 22.5% </a:t>
          </a:r>
          <a:r>
            <a:rPr lang="en-GB" sz="1100" baseline="0">
              <a:solidFill>
                <a:schemeClr val="dk1"/>
              </a:solidFill>
              <a:effectLst/>
              <a:latin typeface="+mn-lt"/>
              <a:ea typeface="+mn-ea"/>
              <a:cs typeface="+mn-cs"/>
            </a:rPr>
            <a:t>(as the numerator stays the same while the denominator goes up by 29%). </a:t>
          </a:r>
          <a:endParaRPr lang="en-GB">
            <a:effectLst/>
          </a:endParaRPr>
        </a:p>
        <a:p>
          <a:endParaRPr lang="en-GB" sz="1100"/>
        </a:p>
      </xdr:txBody>
    </xdr:sp>
    <xdr:clientData/>
  </xdr:twoCellAnchor>
  <xdr:twoCellAnchor>
    <xdr:from>
      <xdr:col>3</xdr:col>
      <xdr:colOff>46758</xdr:colOff>
      <xdr:row>10</xdr:row>
      <xdr:rowOff>206779</xdr:rowOff>
    </xdr:from>
    <xdr:to>
      <xdr:col>18</xdr:col>
      <xdr:colOff>614794</xdr:colOff>
      <xdr:row>22</xdr:row>
      <xdr:rowOff>21128</xdr:rowOff>
    </xdr:to>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648E0AC2-4D85-427E-908F-D65616F98329}"/>
                </a:ext>
              </a:extLst>
            </xdr:cNvPr>
            <xdr:cNvSpPr txBox="1"/>
          </xdr:nvSpPr>
          <xdr:spPr>
            <a:xfrm>
              <a:off x="4705349" y="2302279"/>
              <a:ext cx="13496059" cy="2914304"/>
            </a:xfrm>
            <a:prstGeom prst="rect">
              <a:avLst/>
            </a:prstGeom>
            <a:solidFill>
              <a:srgbClr val="FFABA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a:t>Costs</a:t>
              </a: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solidFill>
                    <a:schemeClr val="dk1"/>
                  </a:solidFill>
                  <a:effectLst/>
                  <a:latin typeface="+mn-lt"/>
                  <a:ea typeface="+mn-ea"/>
                  <a:cs typeface="+mn-cs"/>
                </a:rPr>
                <a:t>-- P</a:t>
              </a:r>
              <a:r>
                <a:rPr lang="en-GB" sz="1100">
                  <a:solidFill>
                    <a:schemeClr val="dk1"/>
                  </a:solidFill>
                  <a:effectLst/>
                  <a:latin typeface="+mn-lt"/>
                  <a:ea typeface="+mn-ea"/>
                  <a:cs typeface="+mn-cs"/>
                </a:rPr>
                <a:t>ublic costs represent the</a:t>
              </a:r>
              <a:r>
                <a:rPr lang="en-GB" sz="1100" baseline="0">
                  <a:solidFill>
                    <a:schemeClr val="dk1"/>
                  </a:solidFill>
                  <a:effectLst/>
                  <a:latin typeface="+mn-lt"/>
                  <a:ea typeface="+mn-ea"/>
                  <a:cs typeface="+mn-cs"/>
                </a:rPr>
                <a:t> NMS funding being requested under this Option over the entire SR-period. We assume that these costs are inclusive of rent (estates budget), i.e., they include the opportunity cost of maintaining the NPL site.</a:t>
              </a:r>
              <a:endParaRPr lang="en-GB">
                <a:effectLst/>
              </a:endParaRPr>
            </a:p>
            <a:p>
              <a:endParaRPr lang="en-GB" sz="1100"/>
            </a:p>
            <a:p>
              <a:r>
                <a:rPr lang="en-GB" sz="1100"/>
                <a:t>-- Private Costs are calculated in the following way:</a:t>
              </a:r>
            </a:p>
            <a:p>
              <a:r>
                <a:rPr lang="en-GB" sz="1100" baseline="0"/>
                <a:t>• </a:t>
              </a:r>
              <a:r>
                <a:rPr lang="en-GB" sz="1100" b="1" baseline="0"/>
                <a:t>For Innovation Stream: </a:t>
              </a:r>
              <a14:m>
                <m:oMath xmlns:m="http://schemas.openxmlformats.org/officeDocument/2006/math">
                  <m:r>
                    <m:rPr>
                      <m:sty m:val="p"/>
                    </m:rPr>
                    <a:rPr lang="en-GB" sz="1100" b="0" i="0" baseline="0">
                      <a:latin typeface="Cambria Math" panose="02040503050406030204" pitchFamily="18" charset="0"/>
                    </a:rPr>
                    <m:t>Private</m:t>
                  </m:r>
                  <m:r>
                    <a:rPr lang="en-GB" sz="1100" b="0" i="0" baseline="0">
                      <a:latin typeface="Cambria Math" panose="02040503050406030204" pitchFamily="18" charset="0"/>
                    </a:rPr>
                    <m:t> </m:t>
                  </m:r>
                  <m:sSub>
                    <m:sSubPr>
                      <m:ctrlPr>
                        <a:rPr lang="en-GB" sz="1100" b="0" i="1" baseline="0">
                          <a:latin typeface="Cambria Math" panose="02040503050406030204" pitchFamily="18" charset="0"/>
                        </a:rPr>
                      </m:ctrlPr>
                    </m:sSubPr>
                    <m:e>
                      <m:r>
                        <m:rPr>
                          <m:sty m:val="p"/>
                        </m:rPr>
                        <a:rPr lang="en-GB" sz="1100" b="0" i="0" baseline="0">
                          <a:latin typeface="Cambria Math" panose="02040503050406030204" pitchFamily="18" charset="0"/>
                        </a:rPr>
                        <m:t>Costs</m:t>
                      </m:r>
                    </m:e>
                    <m:sub>
                      <m:r>
                        <a:rPr lang="en-GB" sz="1100" b="0" i="1" baseline="0">
                          <a:latin typeface="Cambria Math" panose="02040503050406030204" pitchFamily="18" charset="0"/>
                        </a:rPr>
                        <m:t>𝑖𝑛𝑛𝑜𝑣𝑎𝑡𝑖𝑜𝑛</m:t>
                      </m:r>
                    </m:sub>
                  </m:sSub>
                  <m:r>
                    <a:rPr lang="en-GB" sz="1100" b="0" i="0" baseline="0">
                      <a:latin typeface="Cambria Math" panose="02040503050406030204" pitchFamily="18" charset="0"/>
                    </a:rPr>
                    <m:t>=</m:t>
                  </m:r>
                  <m:r>
                    <m:rPr>
                      <m:sty m:val="p"/>
                    </m:rPr>
                    <a:rPr lang="en-GB" sz="1100" b="0" i="0" baseline="0">
                      <a:latin typeface="Cambria Math" panose="02040503050406030204" pitchFamily="18" charset="0"/>
                    </a:rPr>
                    <m:t>Leverage</m:t>
                  </m:r>
                  <m:r>
                    <a:rPr lang="en-GB" sz="1100" b="0" i="0" baseline="0">
                      <a:latin typeface="Cambria Math" panose="02040503050406030204" pitchFamily="18" charset="0"/>
                    </a:rPr>
                    <m:t> </m:t>
                  </m:r>
                  <m:sSub>
                    <m:sSubPr>
                      <m:ctrlPr>
                        <a:rPr lang="en-GB" sz="1100" b="0" i="1" baseline="0">
                          <a:latin typeface="Cambria Math" panose="02040503050406030204" pitchFamily="18" charset="0"/>
                        </a:rPr>
                      </m:ctrlPr>
                    </m:sSubPr>
                    <m:e>
                      <m:r>
                        <m:rPr>
                          <m:sty m:val="p"/>
                        </m:rPr>
                        <a:rPr lang="en-GB" sz="1100" b="0" i="0" baseline="0">
                          <a:latin typeface="Cambria Math" panose="02040503050406030204" pitchFamily="18" charset="0"/>
                        </a:rPr>
                        <m:t>Rate</m:t>
                      </m:r>
                    </m:e>
                    <m:sub>
                      <m:r>
                        <a:rPr lang="en-GB" sz="1100" b="0" i="1" baseline="0">
                          <a:latin typeface="Cambria Math" panose="02040503050406030204" pitchFamily="18" charset="0"/>
                        </a:rPr>
                        <m:t>𝑖𝑛𝑛𝑜𝑣𝑎𝑡𝑖𝑜𝑛</m:t>
                      </m:r>
                    </m:sub>
                  </m:sSub>
                  <m:r>
                    <a:rPr lang="en-GB" sz="1100" b="0" i="0" baseline="0">
                      <a:latin typeface="Cambria Math" panose="02040503050406030204" pitchFamily="18" charset="0"/>
                    </a:rPr>
                    <m:t>∗</m:t>
                  </m:r>
                  <m:r>
                    <m:rPr>
                      <m:sty m:val="p"/>
                    </m:rPr>
                    <a:rPr lang="en-GB" sz="1100" b="0" i="0" baseline="0">
                      <a:latin typeface="Cambria Math" panose="02040503050406030204" pitchFamily="18" charset="0"/>
                    </a:rPr>
                    <m:t>Public</m:t>
                  </m:r>
                  <m:r>
                    <a:rPr lang="en-GB" sz="1100" b="0" i="0" baseline="0">
                      <a:latin typeface="Cambria Math" panose="02040503050406030204" pitchFamily="18" charset="0"/>
                    </a:rPr>
                    <m:t> </m:t>
                  </m:r>
                  <m:r>
                    <m:rPr>
                      <m:sty m:val="p"/>
                    </m:rPr>
                    <a:rPr lang="en-GB" sz="1100" b="0" i="0" baseline="0">
                      <a:latin typeface="Cambria Math" panose="02040503050406030204" pitchFamily="18" charset="0"/>
                    </a:rPr>
                    <m:t>Costs</m:t>
                  </m:r>
                </m:oMath>
              </a14:m>
              <a:endParaRPr lang="en-GB" sz="1100"/>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Here,</a:t>
              </a:r>
              <a:r>
                <a:rPr lang="en-GB" sz="1100" baseline="0">
                  <a:solidFill>
                    <a:schemeClr val="dk1"/>
                  </a:solidFill>
                  <a:effectLst/>
                  <a:latin typeface="+mn-lt"/>
                  <a:ea typeface="+mn-ea"/>
                  <a:cs typeface="+mn-cs"/>
                </a:rPr>
                <a:t> we assume that the private costs scale linearly with funding (just like the benefits). That is, a 29% increase in funding will also linearly scale the leveraged private costs. The underlying idea being, more innovation funding would enable NMS labs to work with more companies, which would scale the private costs leveraged through the innovation stream. </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aseline="0">
                  <a:solidFill>
                    <a:schemeClr val="dk1"/>
                  </a:solidFill>
                  <a:effectLst/>
                  <a:latin typeface="+mn-lt"/>
                  <a:ea typeface="+mn-ea"/>
                  <a:cs typeface="+mn-cs"/>
                </a:rPr>
                <a:t>• </a:t>
              </a:r>
              <a:r>
                <a:rPr lang="en-GB" sz="1100" b="1" baseline="0">
                  <a:solidFill>
                    <a:schemeClr val="dk1"/>
                  </a:solidFill>
                  <a:effectLst/>
                  <a:latin typeface="+mn-lt"/>
                  <a:ea typeface="+mn-ea"/>
                  <a:cs typeface="+mn-cs"/>
                </a:rPr>
                <a:t>For Measurement Infrastructure Stream: </a:t>
              </a:r>
              <a14:m>
                <m:oMath xmlns:m="http://schemas.openxmlformats.org/officeDocument/2006/math">
                  <m:r>
                    <m:rPr>
                      <m:sty m:val="p"/>
                    </m:rPr>
                    <a:rPr lang="en-GB" sz="1100" b="0" i="0" baseline="0">
                      <a:solidFill>
                        <a:schemeClr val="dk1"/>
                      </a:solidFill>
                      <a:effectLst/>
                      <a:latin typeface="Cambria Math" panose="02040503050406030204" pitchFamily="18" charset="0"/>
                      <a:ea typeface="+mn-ea"/>
                      <a:cs typeface="+mn-cs"/>
                    </a:rPr>
                    <m:t>Private</m:t>
                  </m:r>
                  <m:r>
                    <a:rPr lang="en-GB" sz="1100" b="0" i="0" baseline="0">
                      <a:solidFill>
                        <a:schemeClr val="dk1"/>
                      </a:solidFill>
                      <a:effectLst/>
                      <a:latin typeface="Cambria Math" panose="02040503050406030204" pitchFamily="18" charset="0"/>
                      <a:ea typeface="+mn-ea"/>
                      <a:cs typeface="+mn-cs"/>
                    </a:rPr>
                    <m:t> </m:t>
                  </m:r>
                  <m:sSub>
                    <m:sSubPr>
                      <m:ctrlPr>
                        <a:rPr lang="en-GB" sz="1100" b="0" i="1" baseline="0">
                          <a:solidFill>
                            <a:schemeClr val="dk1"/>
                          </a:solidFill>
                          <a:effectLst/>
                          <a:latin typeface="Cambria Math" panose="02040503050406030204" pitchFamily="18" charset="0"/>
                          <a:ea typeface="+mn-ea"/>
                          <a:cs typeface="+mn-cs"/>
                        </a:rPr>
                      </m:ctrlPr>
                    </m:sSubPr>
                    <m:e>
                      <m:r>
                        <m:rPr>
                          <m:sty m:val="p"/>
                        </m:rPr>
                        <a:rPr lang="en-GB" sz="1100" b="0" i="0" baseline="0">
                          <a:solidFill>
                            <a:schemeClr val="dk1"/>
                          </a:solidFill>
                          <a:effectLst/>
                          <a:latin typeface="Cambria Math" panose="02040503050406030204" pitchFamily="18" charset="0"/>
                          <a:ea typeface="+mn-ea"/>
                          <a:cs typeface="+mn-cs"/>
                        </a:rPr>
                        <m:t>Costs</m:t>
                      </m:r>
                    </m:e>
                    <m:sub>
                      <m:r>
                        <a:rPr lang="en-GB" sz="1100" b="0" i="1" baseline="0">
                          <a:solidFill>
                            <a:schemeClr val="dk1"/>
                          </a:solidFill>
                          <a:effectLst/>
                          <a:latin typeface="Cambria Math" panose="02040503050406030204" pitchFamily="18" charset="0"/>
                          <a:ea typeface="+mn-ea"/>
                          <a:cs typeface="+mn-cs"/>
                        </a:rPr>
                        <m:t>𝑚𝑖</m:t>
                      </m:r>
                    </m:sub>
                  </m:sSub>
                  <m:r>
                    <a:rPr lang="en-GB" sz="1100" b="0" i="0" baseline="0">
                      <a:solidFill>
                        <a:schemeClr val="dk1"/>
                      </a:solidFill>
                      <a:effectLst/>
                      <a:latin typeface="Cambria Math" panose="02040503050406030204" pitchFamily="18" charset="0"/>
                      <a:ea typeface="+mn-ea"/>
                      <a:cs typeface="+mn-cs"/>
                    </a:rPr>
                    <m:t>=</m:t>
                  </m:r>
                  <m:r>
                    <m:rPr>
                      <m:sty m:val="p"/>
                    </m:rPr>
                    <a:rPr lang="en-GB" sz="1100" b="0" i="0" baseline="0">
                      <a:solidFill>
                        <a:schemeClr val="dk1"/>
                      </a:solidFill>
                      <a:effectLst/>
                      <a:latin typeface="Cambria Math" panose="02040503050406030204" pitchFamily="18" charset="0"/>
                      <a:ea typeface="+mn-ea"/>
                      <a:cs typeface="+mn-cs"/>
                    </a:rPr>
                    <m:t>Leverage</m:t>
                  </m:r>
                  <m:r>
                    <a:rPr lang="en-GB" sz="1100" b="0" i="0" baseline="0">
                      <a:solidFill>
                        <a:schemeClr val="dk1"/>
                      </a:solidFill>
                      <a:effectLst/>
                      <a:latin typeface="Cambria Math" panose="02040503050406030204" pitchFamily="18" charset="0"/>
                      <a:ea typeface="+mn-ea"/>
                      <a:cs typeface="+mn-cs"/>
                    </a:rPr>
                    <m:t> </m:t>
                  </m:r>
                  <m:sSub>
                    <m:sSubPr>
                      <m:ctrlPr>
                        <a:rPr lang="en-GB" sz="1100" b="0" i="1" baseline="0">
                          <a:solidFill>
                            <a:schemeClr val="dk1"/>
                          </a:solidFill>
                          <a:effectLst/>
                          <a:latin typeface="Cambria Math" panose="02040503050406030204" pitchFamily="18" charset="0"/>
                          <a:ea typeface="+mn-ea"/>
                          <a:cs typeface="+mn-cs"/>
                        </a:rPr>
                      </m:ctrlPr>
                    </m:sSubPr>
                    <m:e>
                      <m:r>
                        <m:rPr>
                          <m:sty m:val="p"/>
                        </m:rPr>
                        <a:rPr lang="en-GB" sz="1100" b="0" i="0" baseline="0">
                          <a:solidFill>
                            <a:schemeClr val="dk1"/>
                          </a:solidFill>
                          <a:effectLst/>
                          <a:latin typeface="Cambria Math" panose="02040503050406030204" pitchFamily="18" charset="0"/>
                          <a:ea typeface="+mn-ea"/>
                          <a:cs typeface="+mn-cs"/>
                        </a:rPr>
                        <m:t>Rate</m:t>
                      </m:r>
                    </m:e>
                    <m:sub>
                      <m:r>
                        <a:rPr lang="en-GB" sz="1100" b="0" i="1" baseline="0">
                          <a:solidFill>
                            <a:schemeClr val="dk1"/>
                          </a:solidFill>
                          <a:effectLst/>
                          <a:latin typeface="Cambria Math" panose="02040503050406030204" pitchFamily="18" charset="0"/>
                          <a:ea typeface="+mn-ea"/>
                          <a:cs typeface="+mn-cs"/>
                        </a:rPr>
                        <m:t>𝑚𝑖</m:t>
                      </m:r>
                    </m:sub>
                  </m:sSub>
                  <m:r>
                    <a:rPr lang="en-GB" sz="1100" b="0" i="0" baseline="0">
                      <a:solidFill>
                        <a:schemeClr val="dk1"/>
                      </a:solidFill>
                      <a:effectLst/>
                      <a:latin typeface="Cambria Math" panose="02040503050406030204" pitchFamily="18" charset="0"/>
                      <a:ea typeface="+mn-ea"/>
                      <a:cs typeface="+mn-cs"/>
                    </a:rPr>
                    <m:t>∗</m:t>
                  </m:r>
                  <m:r>
                    <m:rPr>
                      <m:sty m:val="p"/>
                    </m:rPr>
                    <a:rPr lang="en-GB" sz="1100" b="0" i="0" baseline="0">
                      <a:solidFill>
                        <a:schemeClr val="dk1"/>
                      </a:solidFill>
                      <a:effectLst/>
                      <a:latin typeface="Cambria Math" panose="02040503050406030204" pitchFamily="18" charset="0"/>
                      <a:ea typeface="+mn-ea"/>
                      <a:cs typeface="+mn-cs"/>
                    </a:rPr>
                    <m:t>min</m:t>
                  </m:r>
                  <m:r>
                    <a:rPr lang="en-GB" sz="1100" b="0" i="0" baseline="0">
                      <a:solidFill>
                        <a:schemeClr val="dk1"/>
                      </a:solidFill>
                      <a:effectLst/>
                      <a:latin typeface="Cambria Math" panose="02040503050406030204" pitchFamily="18" charset="0"/>
                      <a:ea typeface="+mn-ea"/>
                      <a:cs typeface="+mn-cs"/>
                    </a:rPr>
                    <m:t>{</m:t>
                  </m:r>
                  <m:r>
                    <m:rPr>
                      <m:sty m:val="p"/>
                    </m:rPr>
                    <a:rPr lang="en-GB" sz="1100" b="0" i="0" baseline="0">
                      <a:solidFill>
                        <a:schemeClr val="dk1"/>
                      </a:solidFill>
                      <a:effectLst/>
                      <a:latin typeface="Cambria Math" panose="02040503050406030204" pitchFamily="18" charset="0"/>
                      <a:ea typeface="+mn-ea"/>
                      <a:cs typeface="+mn-cs"/>
                    </a:rPr>
                    <m:t>Public</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Costs</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under</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this</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Option</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Public</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Costs</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under</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the</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Preferred</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Option</m:t>
                  </m:r>
                  <m:r>
                    <a:rPr lang="en-GB" sz="1100" b="0" i="0" baseline="0">
                      <a:solidFill>
                        <a:schemeClr val="dk1"/>
                      </a:solidFill>
                      <a:effectLst/>
                      <a:latin typeface="Cambria Math" panose="02040503050406030204" pitchFamily="18" charset="0"/>
                      <a:ea typeface="+mn-ea"/>
                      <a:cs typeface="+mn-cs"/>
                    </a:rPr>
                    <m:t>}</m:t>
                  </m:r>
                </m:oMath>
              </a14:m>
              <a:endParaRPr lang="en-GB" b="1">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GB" b="0">
                  <a:effectLst/>
                </a:rPr>
                <a:t>We </a:t>
              </a:r>
              <a:r>
                <a:rPr lang="en-GB" b="0" baseline="0">
                  <a:effectLst/>
                </a:rPr>
                <a:t>assume that Measurement Infrastrucure is close to saturation in the short-term (at the level corresponding to NMS funding under the BAU option), and that the new funding doesn't contribute to new measurement infrastructure. Therefore, it is reasonable to say that the private costs leveraged through this stream will also cap out in the short-term, i.e., the new funding doesn't contribute to additional private costs beyond what's seen in the BAU option.</a:t>
              </a:r>
              <a:endParaRPr lang="en-GB" b="0">
                <a:effectLst/>
              </a:endParaRPr>
            </a:p>
            <a:p>
              <a:endParaRPr lang="en-GB" sz="1100"/>
            </a:p>
            <a:p>
              <a:r>
                <a:rPr lang="en-GB" sz="1100" b="1"/>
                <a:t>The Leverage Rate</a:t>
              </a:r>
              <a:r>
                <a:rPr lang="en-GB" sz="1100" b="1" baseline="0"/>
                <a:t> for the different impact streams are assumed to be constant parameters across different options and years.</a:t>
              </a:r>
            </a:p>
            <a:p>
              <a:endParaRPr lang="en-GB" sz="1100" b="1" baseline="0"/>
            </a:p>
            <a:p>
              <a:r>
                <a:rPr lang="en-GB" sz="1100" b="0" baseline="0"/>
                <a:t>And finally, </a:t>
              </a:r>
              <a14:m>
                <m:oMath xmlns:m="http://schemas.openxmlformats.org/officeDocument/2006/math">
                  <m:r>
                    <m:rPr>
                      <m:sty m:val="p"/>
                    </m:rPr>
                    <a:rPr lang="en-GB" sz="1100" b="0" i="0" baseline="0">
                      <a:latin typeface="Cambria Math" panose="02040503050406030204" pitchFamily="18" charset="0"/>
                    </a:rPr>
                    <m:t>Total</m:t>
                  </m:r>
                  <m:r>
                    <a:rPr lang="en-GB" sz="1100" b="0" i="0" baseline="0">
                      <a:latin typeface="Cambria Math" panose="02040503050406030204" pitchFamily="18" charset="0"/>
                    </a:rPr>
                    <m:t> </m:t>
                  </m:r>
                  <m:r>
                    <m:rPr>
                      <m:sty m:val="p"/>
                    </m:rPr>
                    <a:rPr lang="en-GB" sz="1100" b="0" i="0" baseline="0">
                      <a:latin typeface="Cambria Math" panose="02040503050406030204" pitchFamily="18" charset="0"/>
                    </a:rPr>
                    <m:t>Social</m:t>
                  </m:r>
                  <m:r>
                    <a:rPr lang="en-GB" sz="1100" b="0" i="0" baseline="0">
                      <a:latin typeface="Cambria Math" panose="02040503050406030204" pitchFamily="18" charset="0"/>
                    </a:rPr>
                    <m:t> </m:t>
                  </m:r>
                  <m:r>
                    <m:rPr>
                      <m:sty m:val="p"/>
                    </m:rPr>
                    <a:rPr lang="en-GB" sz="1100" b="0" i="0" baseline="0">
                      <a:latin typeface="Cambria Math" panose="02040503050406030204" pitchFamily="18" charset="0"/>
                    </a:rPr>
                    <m:t>Cost</m:t>
                  </m:r>
                  <m:r>
                    <a:rPr lang="en-GB" sz="1100" b="0" i="0" baseline="0">
                      <a:latin typeface="Cambria Math" panose="02040503050406030204" pitchFamily="18" charset="0"/>
                    </a:rPr>
                    <m:t> = </m:t>
                  </m:r>
                  <m:r>
                    <m:rPr>
                      <m:sty m:val="p"/>
                    </m:rPr>
                    <a:rPr lang="en-GB" sz="1100" b="0" i="0" baseline="0">
                      <a:latin typeface="Cambria Math" panose="02040503050406030204" pitchFamily="18" charset="0"/>
                    </a:rPr>
                    <m:t>Total</m:t>
                  </m:r>
                  <m:r>
                    <a:rPr lang="en-GB" sz="1100" b="0" i="0" baseline="0">
                      <a:latin typeface="Cambria Math" panose="02040503050406030204" pitchFamily="18" charset="0"/>
                    </a:rPr>
                    <m:t> </m:t>
                  </m:r>
                  <m:r>
                    <m:rPr>
                      <m:sty m:val="p"/>
                    </m:rPr>
                    <a:rPr lang="en-GB" sz="1100" b="0" i="0" baseline="0">
                      <a:latin typeface="Cambria Math" panose="02040503050406030204" pitchFamily="18" charset="0"/>
                    </a:rPr>
                    <m:t>Leveraged</m:t>
                  </m:r>
                  <m:r>
                    <a:rPr lang="en-GB" sz="1100" b="0" i="0" baseline="0">
                      <a:latin typeface="Cambria Math" panose="02040503050406030204" pitchFamily="18" charset="0"/>
                    </a:rPr>
                    <m:t> </m:t>
                  </m:r>
                  <m:r>
                    <m:rPr>
                      <m:sty m:val="p"/>
                    </m:rPr>
                    <a:rPr lang="en-GB" sz="1100" b="0" i="0" baseline="0">
                      <a:latin typeface="Cambria Math" panose="02040503050406030204" pitchFamily="18" charset="0"/>
                    </a:rPr>
                    <m:t>Private</m:t>
                  </m:r>
                  <m:r>
                    <a:rPr lang="en-GB" sz="1100" b="0" i="0" baseline="0">
                      <a:latin typeface="Cambria Math" panose="02040503050406030204" pitchFamily="18" charset="0"/>
                    </a:rPr>
                    <m:t> </m:t>
                  </m:r>
                  <m:r>
                    <m:rPr>
                      <m:sty m:val="p"/>
                    </m:rPr>
                    <a:rPr lang="en-GB" sz="1100" b="0" i="0" baseline="0">
                      <a:latin typeface="Cambria Math" panose="02040503050406030204" pitchFamily="18" charset="0"/>
                    </a:rPr>
                    <m:t>Cost</m:t>
                  </m:r>
                  <m:r>
                    <a:rPr lang="en-GB" sz="1100" b="0" i="0" baseline="0">
                      <a:latin typeface="Cambria Math" panose="02040503050406030204" pitchFamily="18" charset="0"/>
                    </a:rPr>
                    <m:t> + </m:t>
                  </m:r>
                  <m:r>
                    <m:rPr>
                      <m:sty m:val="p"/>
                    </m:rPr>
                    <a:rPr lang="en-GB" sz="1100" b="0" i="0" baseline="0">
                      <a:latin typeface="Cambria Math" panose="02040503050406030204" pitchFamily="18" charset="0"/>
                    </a:rPr>
                    <m:t>Total</m:t>
                  </m:r>
                  <m:r>
                    <a:rPr lang="en-GB" sz="1100" b="0" i="0" baseline="0">
                      <a:latin typeface="Cambria Math" panose="02040503050406030204" pitchFamily="18" charset="0"/>
                    </a:rPr>
                    <m:t> </m:t>
                  </m:r>
                  <m:r>
                    <m:rPr>
                      <m:sty m:val="p"/>
                    </m:rPr>
                    <a:rPr lang="en-GB" sz="1100" b="0" i="0" baseline="0">
                      <a:latin typeface="Cambria Math" panose="02040503050406030204" pitchFamily="18" charset="0"/>
                    </a:rPr>
                    <m:t>Public</m:t>
                  </m:r>
                  <m:r>
                    <a:rPr lang="en-GB" sz="1100" b="0" i="0" baseline="0">
                      <a:latin typeface="Cambria Math" panose="02040503050406030204" pitchFamily="18" charset="0"/>
                    </a:rPr>
                    <m:t> </m:t>
                  </m:r>
                  <m:r>
                    <m:rPr>
                      <m:sty m:val="p"/>
                    </m:rPr>
                    <a:rPr lang="en-GB" sz="1100" b="0" i="0" baseline="0">
                      <a:latin typeface="Cambria Math" panose="02040503050406030204" pitchFamily="18" charset="0"/>
                    </a:rPr>
                    <m:t>Cost</m:t>
                  </m:r>
                </m:oMath>
              </a14:m>
              <a:endParaRPr lang="en-GB" sz="1100" b="0" i="0" baseline="0"/>
            </a:p>
          </xdr:txBody>
        </xdr:sp>
      </mc:Choice>
      <mc:Fallback xmlns="">
        <xdr:sp macro="" textlink="">
          <xdr:nvSpPr>
            <xdr:cNvPr id="6" name="TextBox 5">
              <a:extLst>
                <a:ext uri="{FF2B5EF4-FFF2-40B4-BE49-F238E27FC236}">
                  <a16:creationId xmlns:a16="http://schemas.microsoft.com/office/drawing/2014/main" id="{648E0AC2-4D85-427E-908F-D65616F98329}"/>
                </a:ext>
              </a:extLst>
            </xdr:cNvPr>
            <xdr:cNvSpPr txBox="1"/>
          </xdr:nvSpPr>
          <xdr:spPr>
            <a:xfrm>
              <a:off x="4705349" y="2302279"/>
              <a:ext cx="13496059" cy="2914304"/>
            </a:xfrm>
            <a:prstGeom prst="rect">
              <a:avLst/>
            </a:prstGeom>
            <a:solidFill>
              <a:srgbClr val="FFABAB"/>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a:t>Costs</a:t>
              </a:r>
            </a:p>
            <a:p>
              <a:pPr marL="0" marR="0" lvl="0" indent="0" defTabSz="914400" eaLnBrk="1" fontAlgn="auto" latinLnBrk="0" hangingPunct="1">
                <a:lnSpc>
                  <a:spcPct val="100000"/>
                </a:lnSpc>
                <a:spcBef>
                  <a:spcPts val="0"/>
                </a:spcBef>
                <a:spcAft>
                  <a:spcPts val="0"/>
                </a:spcAft>
                <a:buClrTx/>
                <a:buSzTx/>
                <a:buFontTx/>
                <a:buNone/>
                <a:tabLst/>
                <a:defRPr/>
              </a:pPr>
              <a:r>
                <a:rPr lang="en-GB" sz="1100" b="0" baseline="0">
                  <a:solidFill>
                    <a:schemeClr val="dk1"/>
                  </a:solidFill>
                  <a:effectLst/>
                  <a:latin typeface="+mn-lt"/>
                  <a:ea typeface="+mn-ea"/>
                  <a:cs typeface="+mn-cs"/>
                </a:rPr>
                <a:t>-- P</a:t>
              </a:r>
              <a:r>
                <a:rPr lang="en-GB" sz="1100">
                  <a:solidFill>
                    <a:schemeClr val="dk1"/>
                  </a:solidFill>
                  <a:effectLst/>
                  <a:latin typeface="+mn-lt"/>
                  <a:ea typeface="+mn-ea"/>
                  <a:cs typeface="+mn-cs"/>
                </a:rPr>
                <a:t>ublic costs represent the</a:t>
              </a:r>
              <a:r>
                <a:rPr lang="en-GB" sz="1100" baseline="0">
                  <a:solidFill>
                    <a:schemeClr val="dk1"/>
                  </a:solidFill>
                  <a:effectLst/>
                  <a:latin typeface="+mn-lt"/>
                  <a:ea typeface="+mn-ea"/>
                  <a:cs typeface="+mn-cs"/>
                </a:rPr>
                <a:t> NMS funding being requested under this Option over the entire SR-period. We assume that these costs are inclusive of rent (estates budget), i.e., they include the opportunity cost of maintaining the NPL site.</a:t>
              </a:r>
              <a:endParaRPr lang="en-GB">
                <a:effectLst/>
              </a:endParaRPr>
            </a:p>
            <a:p>
              <a:endParaRPr lang="en-GB" sz="1100"/>
            </a:p>
            <a:p>
              <a:r>
                <a:rPr lang="en-GB" sz="1100"/>
                <a:t>-- Private Costs are calculated in the following way:</a:t>
              </a:r>
            </a:p>
            <a:p>
              <a:r>
                <a:rPr lang="en-GB" sz="1100" baseline="0"/>
                <a:t>• </a:t>
              </a:r>
              <a:r>
                <a:rPr lang="en-GB" sz="1100" b="1" baseline="0"/>
                <a:t>For Innovation Stream: </a:t>
              </a:r>
              <a:r>
                <a:rPr lang="en-GB" sz="1100" b="0" i="0" baseline="0">
                  <a:latin typeface="Cambria Math" panose="02040503050406030204" pitchFamily="18" charset="0"/>
                </a:rPr>
                <a:t>Private Costs_𝑖𝑛𝑛𝑜𝑣𝑎𝑡𝑖𝑜𝑛=Leverage Rate_𝑖𝑛𝑛𝑜𝑣𝑎𝑡𝑖𝑜𝑛∗Public Costs</a:t>
              </a:r>
              <a:endParaRPr lang="en-GB" sz="1100"/>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Here,</a:t>
              </a:r>
              <a:r>
                <a:rPr lang="en-GB" sz="1100" baseline="0">
                  <a:solidFill>
                    <a:schemeClr val="dk1"/>
                  </a:solidFill>
                  <a:effectLst/>
                  <a:latin typeface="+mn-lt"/>
                  <a:ea typeface="+mn-ea"/>
                  <a:cs typeface="+mn-cs"/>
                </a:rPr>
                <a:t> we assume that the private costs scale linearly with funding (just like the benefits). That is, a 29% increase in funding will also linearly scale the leveraged private costs. The underlying idea being, more innovation funding would enable NMS labs to work with more companies, which would scale the private costs leveraged through the innovation stream. </a:t>
              </a:r>
            </a:p>
            <a:p>
              <a:pPr marL="0" marR="0" lvl="0" indent="0" defTabSz="914400" eaLnBrk="1" fontAlgn="auto" latinLnBrk="0" hangingPunct="1">
                <a:lnSpc>
                  <a:spcPct val="100000"/>
                </a:lnSpc>
                <a:spcBef>
                  <a:spcPts val="0"/>
                </a:spcBef>
                <a:spcAft>
                  <a:spcPts val="0"/>
                </a:spcAft>
                <a:buClrTx/>
                <a:buSzTx/>
                <a:buFontTx/>
                <a:buNone/>
                <a:tabLst/>
                <a:defRPr/>
              </a:pPr>
              <a:endParaRPr lang="en-GB"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baseline="0">
                  <a:solidFill>
                    <a:schemeClr val="dk1"/>
                  </a:solidFill>
                  <a:effectLst/>
                  <a:latin typeface="+mn-lt"/>
                  <a:ea typeface="+mn-ea"/>
                  <a:cs typeface="+mn-cs"/>
                </a:rPr>
                <a:t>• </a:t>
              </a:r>
              <a:r>
                <a:rPr lang="en-GB" sz="1100" b="1" baseline="0">
                  <a:solidFill>
                    <a:schemeClr val="dk1"/>
                  </a:solidFill>
                  <a:effectLst/>
                  <a:latin typeface="+mn-lt"/>
                  <a:ea typeface="+mn-ea"/>
                  <a:cs typeface="+mn-cs"/>
                </a:rPr>
                <a:t>For Measurement Infrastructure Stream: </a:t>
              </a:r>
              <a:r>
                <a:rPr lang="en-GB" sz="1100" b="0" i="0" baseline="0">
                  <a:solidFill>
                    <a:schemeClr val="dk1"/>
                  </a:solidFill>
                  <a:effectLst/>
                  <a:latin typeface="Cambria Math" panose="02040503050406030204" pitchFamily="18" charset="0"/>
                  <a:ea typeface="+mn-ea"/>
                  <a:cs typeface="+mn-cs"/>
                </a:rPr>
                <a:t>Private Costs_𝑚𝑖=Leverage Rate_𝑚𝑖∗min{Public Costs under this Option, Public Costs under the Preferred Option}</a:t>
              </a:r>
              <a:endParaRPr lang="en-GB" b="1">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GB" b="0">
                  <a:effectLst/>
                </a:rPr>
                <a:t>We </a:t>
              </a:r>
              <a:r>
                <a:rPr lang="en-GB" b="0" baseline="0">
                  <a:effectLst/>
                </a:rPr>
                <a:t>assume that Measurement Infrastrucure is close to saturation in the short-term (at the level corresponding to NMS funding under the BAU option), and that the new funding doesn't contribute to new measurement infrastructure. Therefore, it is reasonable to say that the private costs leveraged through this stream will also cap out in the short-term, i.e., the new funding doesn't contribute to additional private costs beyond what's seen in the BAU option.</a:t>
              </a:r>
              <a:endParaRPr lang="en-GB" b="0">
                <a:effectLst/>
              </a:endParaRPr>
            </a:p>
            <a:p>
              <a:endParaRPr lang="en-GB" sz="1100"/>
            </a:p>
            <a:p>
              <a:r>
                <a:rPr lang="en-GB" sz="1100" b="1"/>
                <a:t>The Leverage Rate</a:t>
              </a:r>
              <a:r>
                <a:rPr lang="en-GB" sz="1100" b="1" baseline="0"/>
                <a:t> for the different impact streams are assumed to be constant parameters across different options and years.</a:t>
              </a:r>
            </a:p>
            <a:p>
              <a:endParaRPr lang="en-GB" sz="1100" b="1" baseline="0"/>
            </a:p>
            <a:p>
              <a:r>
                <a:rPr lang="en-GB" sz="1100" b="0" baseline="0"/>
                <a:t>And finally, </a:t>
              </a:r>
              <a:r>
                <a:rPr lang="en-GB" sz="1100" b="0" i="0" baseline="0">
                  <a:latin typeface="Cambria Math" panose="02040503050406030204" pitchFamily="18" charset="0"/>
                </a:rPr>
                <a:t>Total Social Cost = Total Leveraged Private Cost + Total Public Cost</a:t>
              </a:r>
              <a:endParaRPr lang="en-GB" sz="1100" b="0" i="0" baseline="0"/>
            </a:p>
          </xdr:txBody>
        </xdr:sp>
      </mc:Fallback>
    </mc:AlternateContent>
    <xdr:clientData/>
  </xdr:twoCellAnchor>
  <xdr:twoCellAnchor>
    <xdr:from>
      <xdr:col>3</xdr:col>
      <xdr:colOff>57150</xdr:colOff>
      <xdr:row>22</xdr:row>
      <xdr:rowOff>131446</xdr:rowOff>
    </xdr:from>
    <xdr:to>
      <xdr:col>18</xdr:col>
      <xdr:colOff>438150</xdr:colOff>
      <xdr:row>33</xdr:row>
      <xdr:rowOff>269875</xdr:rowOff>
    </xdr:to>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E2AC831F-85CB-4254-B953-E68C51227F24}"/>
                </a:ext>
              </a:extLst>
            </xdr:cNvPr>
            <xdr:cNvSpPr txBox="1"/>
          </xdr:nvSpPr>
          <xdr:spPr>
            <a:xfrm>
              <a:off x="4502150" y="5163821"/>
              <a:ext cx="13287375" cy="3488054"/>
            </a:xfrm>
            <a:prstGeom prst="rect">
              <a:avLst/>
            </a:prstGeom>
            <a:solidFill>
              <a:schemeClr val="accent4">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a:t>Net Rates of Return (RoR)</a:t>
              </a:r>
            </a:p>
            <a:p>
              <a:pPr/>
              <a14:m>
                <m:oMathPara xmlns:m="http://schemas.openxmlformats.org/officeDocument/2006/math">
                  <m:oMathParaPr>
                    <m:jc m:val="centerGroup"/>
                  </m:oMathParaPr>
                  <m:oMath xmlns:m="http://schemas.openxmlformats.org/officeDocument/2006/math">
                    <m:r>
                      <m:rPr>
                        <m:sty m:val="p"/>
                      </m:rPr>
                      <a:rPr lang="en-GB" sz="1100" b="0" i="0" u="none" baseline="0">
                        <a:latin typeface="Cambria Math" panose="02040503050406030204" pitchFamily="18" charset="0"/>
                      </a:rPr>
                      <m:t>Average</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Social</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RoR</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on</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NMS</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funding</m:t>
                    </m:r>
                    <m:r>
                      <m:rPr>
                        <m:aln/>
                      </m:rPr>
                      <a:rPr lang="en-GB" sz="1100" b="0" i="0" u="none" baseline="0">
                        <a:latin typeface="Cambria Math" panose="02040503050406030204" pitchFamily="18" charset="0"/>
                      </a:rPr>
                      <m:t>=</m:t>
                    </m:r>
                    <m:f>
                      <m:fPr>
                        <m:ctrlPr>
                          <a:rPr lang="en-GB" sz="1100" b="0" i="1" u="none" baseline="0">
                            <a:latin typeface="Cambria Math" panose="02040503050406030204" pitchFamily="18" charset="0"/>
                          </a:rPr>
                        </m:ctrlPr>
                      </m:fPr>
                      <m:num>
                        <m:r>
                          <m:rPr>
                            <m:sty m:val="p"/>
                          </m:rPr>
                          <a:rPr lang="en-GB" sz="1100" b="0" i="0" u="none" baseline="0">
                            <a:latin typeface="Cambria Math" panose="02040503050406030204" pitchFamily="18" charset="0"/>
                          </a:rPr>
                          <m:t>Social</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Net</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Beneft</m:t>
                        </m:r>
                      </m:num>
                      <m:den>
                        <m:r>
                          <m:rPr>
                            <m:sty m:val="p"/>
                          </m:rPr>
                          <a:rPr lang="en-GB" sz="1100" b="0" i="0" u="none" baseline="0">
                            <a:latin typeface="Cambria Math" panose="02040503050406030204" pitchFamily="18" charset="0"/>
                          </a:rPr>
                          <m:t>Public</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Costs</m:t>
                        </m:r>
                      </m:den>
                    </m:f>
                  </m:oMath>
                  <m:oMath xmlns:m="http://schemas.openxmlformats.org/officeDocument/2006/math">
                    <m:r>
                      <m:rPr>
                        <m:aln/>
                      </m:rPr>
                      <a:rPr lang="en-GB" sz="1100" b="0" i="1" baseline="0">
                        <a:solidFill>
                          <a:schemeClr val="dk1"/>
                        </a:solidFill>
                        <a:effectLst/>
                        <a:latin typeface="Cambria Math" panose="02040503050406030204" pitchFamily="18" charset="0"/>
                        <a:ea typeface="+mn-ea"/>
                        <a:cs typeface="+mn-cs"/>
                      </a:rPr>
                      <m:t>=</m:t>
                    </m:r>
                    <m:r>
                      <a:rPr lang="en-GB" sz="1100" b="0" i="1" baseline="0">
                        <a:solidFill>
                          <a:schemeClr val="dk1"/>
                        </a:solidFill>
                        <a:effectLst/>
                        <a:latin typeface="Cambria Math" panose="02040503050406030204" pitchFamily="18" charset="0"/>
                        <a:ea typeface="+mn-ea"/>
                        <a:cs typeface="+mn-cs"/>
                      </a:rPr>
                      <m:t> </m:t>
                    </m:r>
                    <m:f>
                      <m:fPr>
                        <m:ctrlPr>
                          <a:rPr lang="en-GB" sz="1100" b="0" i="1" baseline="0">
                            <a:solidFill>
                              <a:schemeClr val="dk1"/>
                            </a:solidFill>
                            <a:effectLst/>
                            <a:latin typeface="Cambria Math" panose="02040503050406030204" pitchFamily="18" charset="0"/>
                            <a:ea typeface="+mn-ea"/>
                            <a:cs typeface="+mn-cs"/>
                          </a:rPr>
                        </m:ctrlPr>
                      </m:fPr>
                      <m:num>
                        <m:r>
                          <m:rPr>
                            <m:sty m:val="p"/>
                          </m:rPr>
                          <a:rPr lang="en-GB" sz="1100" b="0" i="0" baseline="0">
                            <a:solidFill>
                              <a:schemeClr val="dk1"/>
                            </a:solidFill>
                            <a:effectLst/>
                            <a:latin typeface="Cambria Math" panose="02040503050406030204" pitchFamily="18" charset="0"/>
                            <a:ea typeface="+mn-ea"/>
                            <a:cs typeface="+mn-cs"/>
                          </a:rPr>
                          <m:t>Total</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Benefits</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Private</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Costs</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Public</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Costs</m:t>
                        </m:r>
                      </m:num>
                      <m:den>
                        <m:r>
                          <m:rPr>
                            <m:sty m:val="p"/>
                          </m:rPr>
                          <a:rPr lang="en-GB" sz="1100" b="0" i="0" baseline="0">
                            <a:solidFill>
                              <a:schemeClr val="dk1"/>
                            </a:solidFill>
                            <a:effectLst/>
                            <a:latin typeface="Cambria Math" panose="02040503050406030204" pitchFamily="18" charset="0"/>
                            <a:ea typeface="+mn-ea"/>
                            <a:cs typeface="+mn-cs"/>
                          </a:rPr>
                          <m:t>Public</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Costs</m:t>
                        </m:r>
                      </m:den>
                    </m:f>
                  </m:oMath>
                  <m:oMath xmlns:m="http://schemas.openxmlformats.org/officeDocument/2006/math">
                    <m:r>
                      <m:rPr>
                        <m:aln/>
                      </m:rPr>
                      <a:rPr lang="en-GB" sz="1100" b="0" i="1" baseline="0">
                        <a:solidFill>
                          <a:schemeClr val="dk1"/>
                        </a:solidFill>
                        <a:effectLst/>
                        <a:latin typeface="Cambria Math" panose="02040503050406030204" pitchFamily="18" charset="0"/>
                        <a:ea typeface="+mn-ea"/>
                        <a:cs typeface="+mn-cs"/>
                      </a:rPr>
                      <m:t>=</m:t>
                    </m:r>
                    <m:f>
                      <m:fPr>
                        <m:ctrlPr>
                          <a:rPr lang="en-GB" sz="1100" b="0" i="1" baseline="0">
                            <a:solidFill>
                              <a:schemeClr val="dk1"/>
                            </a:solidFill>
                            <a:effectLst/>
                            <a:latin typeface="Cambria Math" panose="02040503050406030204" pitchFamily="18" charset="0"/>
                            <a:ea typeface="+mn-ea"/>
                            <a:cs typeface="+mn-cs"/>
                          </a:rPr>
                        </m:ctrlPr>
                      </m:fPr>
                      <m:num>
                        <m:r>
                          <m:rPr>
                            <m:sty m:val="p"/>
                          </m:rPr>
                          <a:rPr lang="en-GB" sz="1100" b="0" i="0" baseline="0">
                            <a:solidFill>
                              <a:schemeClr val="dk1"/>
                            </a:solidFill>
                            <a:effectLst/>
                            <a:latin typeface="Cambria Math" panose="02040503050406030204" pitchFamily="18" charset="0"/>
                            <a:ea typeface="+mn-ea"/>
                            <a:cs typeface="+mn-cs"/>
                          </a:rPr>
                          <m:t>Private</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Net</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Benefits</m:t>
                        </m:r>
                      </m:num>
                      <m:den>
                        <m:r>
                          <m:rPr>
                            <m:sty m:val="p"/>
                          </m:rPr>
                          <a:rPr lang="en-GB" sz="1100" b="0" i="0" baseline="0">
                            <a:solidFill>
                              <a:schemeClr val="dk1"/>
                            </a:solidFill>
                            <a:effectLst/>
                            <a:latin typeface="Cambria Math" panose="02040503050406030204" pitchFamily="18" charset="0"/>
                            <a:ea typeface="+mn-ea"/>
                            <a:cs typeface="+mn-cs"/>
                          </a:rPr>
                          <m:t>Public</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Costs</m:t>
                        </m:r>
                      </m:den>
                    </m:f>
                    <m:r>
                      <a:rPr lang="en-GB" sz="1100" b="0" i="1" baseline="0">
                        <a:solidFill>
                          <a:schemeClr val="dk1"/>
                        </a:solidFill>
                        <a:effectLst/>
                        <a:latin typeface="Cambria Math" panose="02040503050406030204" pitchFamily="18" charset="0"/>
                        <a:ea typeface="+mn-ea"/>
                        <a:cs typeface="+mn-cs"/>
                      </a:rPr>
                      <m:t>−</m:t>
                    </m:r>
                    <m:r>
                      <a:rPr lang="en-GB" sz="1100" b="0" i="1" baseline="0">
                        <a:solidFill>
                          <a:schemeClr val="dk1"/>
                        </a:solidFill>
                        <a:effectLst/>
                        <a:latin typeface="Cambria Math" panose="02040503050406030204" pitchFamily="18" charset="0"/>
                        <a:ea typeface="+mn-ea"/>
                        <a:cs typeface="+mn-cs"/>
                      </a:rPr>
                      <m:t>1</m:t>
                    </m:r>
                  </m:oMath>
                  <m:oMath xmlns:m="http://schemas.openxmlformats.org/officeDocument/2006/math">
                    <m:r>
                      <m:rPr>
                        <m:aln/>
                      </m:rPr>
                      <a:rPr lang="en-GB" sz="1100" b="0" i="1" baseline="0">
                        <a:solidFill>
                          <a:schemeClr val="dk1"/>
                        </a:solidFill>
                        <a:effectLst/>
                        <a:latin typeface="Cambria Math" panose="02040503050406030204" pitchFamily="18" charset="0"/>
                        <a:ea typeface="+mn-ea"/>
                        <a:cs typeface="+mn-cs"/>
                      </a:rPr>
                      <m:t>=</m:t>
                    </m:r>
                    <m:r>
                      <a:rPr lang="en-GB" sz="1100" b="0" i="1" baseline="0">
                        <a:solidFill>
                          <a:schemeClr val="dk1"/>
                        </a:solidFill>
                        <a:effectLst/>
                        <a:latin typeface="Cambria Math" panose="02040503050406030204" pitchFamily="18" charset="0"/>
                        <a:ea typeface="+mn-ea"/>
                        <a:cs typeface="+mn-cs"/>
                      </a:rPr>
                      <m:t> </m:t>
                    </m:r>
                    <m:f>
                      <m:fPr>
                        <m:ctrlPr>
                          <a:rPr lang="en-GB" sz="1100" i="1">
                            <a:solidFill>
                              <a:schemeClr val="dk1"/>
                            </a:solidFill>
                            <a:effectLst/>
                            <a:latin typeface="Cambria Math" panose="02040503050406030204" pitchFamily="18" charset="0"/>
                            <a:ea typeface="+mn-ea"/>
                            <a:cs typeface="+mn-cs"/>
                          </a:rPr>
                        </m:ctrlPr>
                      </m:fPr>
                      <m:num>
                        <m:r>
                          <m:rPr>
                            <m:sty m:val="p"/>
                          </m:rPr>
                          <a:rPr lang="en-GB" sz="1100">
                            <a:solidFill>
                              <a:schemeClr val="dk1"/>
                            </a:solidFill>
                            <a:effectLst/>
                            <a:latin typeface="Cambria Math" panose="02040503050406030204" pitchFamily="18" charset="0"/>
                            <a:ea typeface="+mn-ea"/>
                            <a:cs typeface="+mn-cs"/>
                          </a:rPr>
                          <m:t>Private</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net</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benefit</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from</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Measurement</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Infrastructure</m:t>
                        </m:r>
                        <m:r>
                          <a:rPr lang="en-GB" sz="1100">
                            <a:solidFill>
                              <a:schemeClr val="dk1"/>
                            </a:solidFill>
                            <a:effectLst/>
                            <a:latin typeface="Cambria Math" panose="02040503050406030204" pitchFamily="18" charset="0"/>
                            <a:ea typeface="+mn-ea"/>
                            <a:cs typeface="+mn-cs"/>
                          </a:rPr>
                          <m:t>+</m:t>
                        </m:r>
                        <m:r>
                          <m:rPr>
                            <m:sty m:val="p"/>
                          </m:rPr>
                          <a:rPr lang="en-GB" sz="1100">
                            <a:solidFill>
                              <a:schemeClr val="dk1"/>
                            </a:solidFill>
                            <a:effectLst/>
                            <a:latin typeface="Cambria Math" panose="02040503050406030204" pitchFamily="18" charset="0"/>
                            <a:ea typeface="+mn-ea"/>
                            <a:cs typeface="+mn-cs"/>
                          </a:rPr>
                          <m:t>Private</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net</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benefit</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from</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Innovation</m:t>
                        </m:r>
                      </m:num>
                      <m:den>
                        <m:r>
                          <m:rPr>
                            <m:sty m:val="p"/>
                          </m:rPr>
                          <a:rPr lang="en-GB" sz="1100">
                            <a:solidFill>
                              <a:schemeClr val="dk1"/>
                            </a:solidFill>
                            <a:effectLst/>
                            <a:latin typeface="Cambria Math" panose="02040503050406030204" pitchFamily="18" charset="0"/>
                            <a:ea typeface="+mn-ea"/>
                            <a:cs typeface="+mn-cs"/>
                          </a:rPr>
                          <m:t>Public</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costs</m:t>
                        </m:r>
                      </m:den>
                    </m:f>
                    <m:r>
                      <a:rPr lang="en-GB" sz="1100" b="0" i="1">
                        <a:solidFill>
                          <a:schemeClr val="dk1"/>
                        </a:solidFill>
                        <a:effectLst/>
                        <a:latin typeface="Cambria Math" panose="02040503050406030204" pitchFamily="18" charset="0"/>
                        <a:ea typeface="+mn-ea"/>
                        <a:cs typeface="+mn-cs"/>
                      </a:rPr>
                      <m:t>−−</m:t>
                    </m:r>
                    <m:r>
                      <a:rPr lang="en-GB" sz="1100" b="0" i="1">
                        <a:solidFill>
                          <a:schemeClr val="dk1"/>
                        </a:solidFill>
                        <a:effectLst/>
                        <a:latin typeface="Cambria Math" panose="02040503050406030204" pitchFamily="18" charset="0"/>
                        <a:ea typeface="+mn-ea"/>
                        <a:cs typeface="+mn-cs"/>
                      </a:rPr>
                      <m:t>1</m:t>
                    </m:r>
                  </m:oMath>
                  <m:oMath xmlns:m="http://schemas.openxmlformats.org/officeDocument/2006/math">
                    <m:r>
                      <m:rPr>
                        <m:aln/>
                      </m:rPr>
                      <a:rPr lang="en-GB" sz="1100" b="0" i="1">
                        <a:solidFill>
                          <a:schemeClr val="dk1"/>
                        </a:solidFill>
                        <a:effectLst/>
                        <a:latin typeface="Cambria Math" panose="02040503050406030204" pitchFamily="18" charset="0"/>
                        <a:ea typeface="+mn-ea"/>
                        <a:cs typeface="+mn-cs"/>
                      </a:rPr>
                      <m:t>=</m:t>
                    </m:r>
                    <m:r>
                      <a:rPr lang="en-GB" sz="1100" b="0" i="1">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Private</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return</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on</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public</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funding</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from</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Measurement</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Infrastructure</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Private</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return</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on</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public</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funding</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from</m:t>
                    </m:r>
                    <m:r>
                      <a:rPr lang="en-GB" sz="1100">
                        <a:solidFill>
                          <a:schemeClr val="dk1"/>
                        </a:solidFill>
                        <a:effectLst/>
                        <a:latin typeface="Cambria Math" panose="02040503050406030204" pitchFamily="18" charset="0"/>
                        <a:ea typeface="+mn-ea"/>
                        <a:cs typeface="+mn-cs"/>
                      </a:rPr>
                      <m:t> </m:t>
                    </m:r>
                    <m:r>
                      <m:rPr>
                        <m:sty m:val="p"/>
                      </m:rPr>
                      <a:rPr lang="en-GB" sz="1100">
                        <a:solidFill>
                          <a:schemeClr val="dk1"/>
                        </a:solidFill>
                        <a:effectLst/>
                        <a:latin typeface="Cambria Math" panose="02040503050406030204" pitchFamily="18" charset="0"/>
                        <a:ea typeface="+mn-ea"/>
                        <a:cs typeface="+mn-cs"/>
                      </a:rPr>
                      <m:t>Innovation</m:t>
                    </m:r>
                    <m:r>
                      <a:rPr lang="en-GB" sz="1100" i="1">
                        <a:solidFill>
                          <a:schemeClr val="dk1"/>
                        </a:solidFill>
                        <a:effectLst/>
                        <a:latin typeface="Cambria Math" panose="02040503050406030204" pitchFamily="18" charset="0"/>
                        <a:ea typeface="+mn-ea"/>
                        <a:cs typeface="+mn-cs"/>
                      </a:rPr>
                      <m:t>−</m:t>
                    </m:r>
                    <m:r>
                      <a:rPr lang="en-GB" sz="1100">
                        <a:solidFill>
                          <a:schemeClr val="dk1"/>
                        </a:solidFill>
                        <a:effectLst/>
                        <a:latin typeface="Cambria Math" panose="02040503050406030204" pitchFamily="18" charset="0"/>
                        <a:ea typeface="+mn-ea"/>
                        <a:cs typeface="+mn-cs"/>
                      </a:rPr>
                      <m:t>1</m:t>
                    </m:r>
                  </m:oMath>
                </m:oMathPara>
              </a14:m>
              <a:br>
                <a:rPr lang="en-GB" sz="1100" b="0" i="1" baseline="0">
                  <a:solidFill>
                    <a:schemeClr val="dk1"/>
                  </a:solidFill>
                  <a:effectLst/>
                  <a:latin typeface="Cambria Math" panose="02040503050406030204" pitchFamily="18" charset="0"/>
                  <a:ea typeface="+mn-ea"/>
                  <a:cs typeface="+mn-cs"/>
                </a:rPr>
              </a:br>
              <a:endParaRPr lang="en-GB" sz="1100" b="0" i="0" baseline="0">
                <a:solidFill>
                  <a:schemeClr val="dk1"/>
                </a:solidFill>
                <a:effectLst/>
                <a:ea typeface="+mn-ea"/>
                <a:cs typeface="+mn-cs"/>
              </a:endParaRPr>
            </a:p>
            <a:p>
              <a:br>
                <a:rPr lang="en-GB" sz="1100" b="0" i="0" u="none" baseline="0"/>
              </a:br>
              <a:r>
                <a:rPr lang="en-GB" sz="1100" b="0" i="0" u="none" baseline="0"/>
                <a:t>That is,</a:t>
              </a:r>
            </a:p>
            <a:p>
              <a14:m>
                <m:oMath xmlns:m="http://schemas.openxmlformats.org/officeDocument/2006/math">
                  <m:r>
                    <m:rPr>
                      <m:sty m:val="p"/>
                    </m:rPr>
                    <a:rPr lang="en-GB" sz="1100" b="0" i="0" u="none" baseline="0">
                      <a:latin typeface="Cambria Math" panose="02040503050406030204" pitchFamily="18" charset="0"/>
                    </a:rPr>
                    <m:t>Average</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Social</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RoR</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on</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NMS</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funding</m:t>
                  </m:r>
                  <m:r>
                    <a:rPr lang="en-GB" sz="1100" b="0" i="0" u="none" baseline="0">
                      <a:latin typeface="Cambria Math" panose="02040503050406030204" pitchFamily="18" charset="0"/>
                    </a:rPr>
                    <m:t> = </m:t>
                  </m:r>
                  <m:sSub>
                    <m:sSubPr>
                      <m:ctrlPr>
                        <a:rPr lang="en-GB" sz="1100" b="0" i="1" u="none" baseline="0">
                          <a:latin typeface="Cambria Math" panose="02040503050406030204" pitchFamily="18" charset="0"/>
                        </a:rPr>
                      </m:ctrlPr>
                    </m:sSubPr>
                    <m:e>
                      <m:nary>
                        <m:naryPr>
                          <m:chr m:val="∑"/>
                          <m:supHide m:val="on"/>
                          <m:ctrlPr>
                            <a:rPr lang="en-GB" sz="1100" b="0" i="1" u="none" baseline="0">
                              <a:latin typeface="Cambria Math" panose="02040503050406030204" pitchFamily="18" charset="0"/>
                            </a:rPr>
                          </m:ctrlPr>
                        </m:naryPr>
                        <m:sub>
                          <m:r>
                            <m:rPr>
                              <m:brk m:alnAt="7"/>
                            </m:rPr>
                            <a:rPr lang="en-GB" sz="1100" b="0" i="1" u="none" baseline="0">
                              <a:latin typeface="Cambria Math" panose="02040503050406030204" pitchFamily="18" charset="0"/>
                            </a:rPr>
                            <m:t>𝑖</m:t>
                          </m:r>
                        </m:sub>
                        <m:sup/>
                        <m:e>
                          <m:d>
                            <m:dPr>
                              <m:ctrlPr>
                                <a:rPr lang="en-GB" sz="1100" b="0" i="1" u="none" baseline="0">
                                  <a:latin typeface="Cambria Math" panose="02040503050406030204" pitchFamily="18" charset="0"/>
                                </a:rPr>
                              </m:ctrlPr>
                            </m:dPr>
                            <m:e>
                              <m:r>
                                <m:rPr>
                                  <m:sty m:val="p"/>
                                </m:rPr>
                                <a:rPr lang="en-GB" sz="1100" b="0" i="0" u="none" baseline="0">
                                  <a:latin typeface="Cambria Math" panose="02040503050406030204" pitchFamily="18" charset="0"/>
                                </a:rPr>
                                <m:t>Average</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Private</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RoR</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on</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NMS</m:t>
                              </m:r>
                              <m:r>
                                <a:rPr lang="en-GB" sz="1100" b="0" i="0" u="none" baseline="0">
                                  <a:latin typeface="Cambria Math" panose="02040503050406030204" pitchFamily="18" charset="0"/>
                                </a:rPr>
                                <m:t> </m:t>
                              </m:r>
                              <m:r>
                                <m:rPr>
                                  <m:sty m:val="p"/>
                                </m:rPr>
                                <a:rPr lang="en-GB" sz="1100" b="0" i="0" u="none" baseline="0">
                                  <a:latin typeface="Cambria Math" panose="02040503050406030204" pitchFamily="18" charset="0"/>
                                </a:rPr>
                                <m:t>funding</m:t>
                              </m:r>
                            </m:e>
                          </m:d>
                        </m:e>
                      </m:nary>
                    </m:e>
                    <m:sub>
                      <m:r>
                        <a:rPr lang="en-GB" sz="1100" b="0" i="1" u="none" baseline="0">
                          <a:latin typeface="Cambria Math" panose="02040503050406030204" pitchFamily="18" charset="0"/>
                        </a:rPr>
                        <m:t>𝑖</m:t>
                      </m:r>
                    </m:sub>
                  </m:sSub>
                  <m:r>
                    <a:rPr lang="en-GB" sz="1100" b="0" i="1" u="none" baseline="0">
                      <a:latin typeface="Cambria Math" panose="02040503050406030204" pitchFamily="18" charset="0"/>
                    </a:rPr>
                    <m:t>−</m:t>
                  </m:r>
                  <m:r>
                    <a:rPr lang="en-GB" sz="1100" b="0" i="1" u="none" baseline="0">
                      <a:latin typeface="Cambria Math" panose="02040503050406030204" pitchFamily="18" charset="0"/>
                    </a:rPr>
                    <m:t>1</m:t>
                  </m:r>
                </m:oMath>
              </a14:m>
              <a:r>
                <a:rPr lang="en-GB" sz="1100" b="0" i="0" u="none" baseline="0"/>
                <a:t>, where </a:t>
              </a:r>
              <a14:m>
                <m:oMath xmlns:m="http://schemas.openxmlformats.org/officeDocument/2006/math">
                  <m:r>
                    <a:rPr lang="en-GB" sz="1100" b="0" i="1" u="none" baseline="0">
                      <a:latin typeface="Cambria Math" panose="02040503050406030204" pitchFamily="18" charset="0"/>
                    </a:rPr>
                    <m:t>𝑖</m:t>
                  </m:r>
                </m:oMath>
              </a14:m>
              <a:r>
                <a:rPr lang="en-GB" sz="1100" b="0" i="0" u="none" baseline="0"/>
                <a:t> represent the different impact streams.</a:t>
              </a:r>
            </a:p>
            <a:p>
              <a:endParaRPr lang="en-GB" sz="1100" b="0" i="0" u="none" baseline="0"/>
            </a:p>
            <a:p>
              <a:pPr marL="0" marR="0" lvl="0" indent="0" defTabSz="914400" eaLnBrk="1" fontAlgn="auto" latinLnBrk="0" hangingPunct="1">
                <a:lnSpc>
                  <a:spcPct val="100000"/>
                </a:lnSpc>
                <a:spcBef>
                  <a:spcPts val="0"/>
                </a:spcBef>
                <a:spcAft>
                  <a:spcPts val="0"/>
                </a:spcAft>
                <a:buClrTx/>
                <a:buSzTx/>
                <a:buFontTx/>
                <a:buNone/>
                <a:tabLst/>
                <a:defRPr/>
              </a:pPr>
              <a:r>
                <a:rPr lang="en-GB" sz="1100" b="0" i="0" u="sng" baseline="0">
                  <a:solidFill>
                    <a:schemeClr val="dk1"/>
                  </a:solidFill>
                  <a:effectLst/>
                  <a:latin typeface="+mn-lt"/>
                  <a:ea typeface="+mn-ea"/>
                  <a:cs typeface="+mn-cs"/>
                </a:rPr>
                <a:t>Relationship between Average RoR and Marginal RoR:</a:t>
              </a:r>
              <a:r>
                <a:rPr lang="en-GB" sz="1100" b="0" i="0" baseline="0">
                  <a:solidFill>
                    <a:schemeClr val="dk1"/>
                  </a:solidFill>
                  <a:effectLst/>
                  <a:latin typeface="+mn-lt"/>
                  <a:ea typeface="+mn-ea"/>
                  <a:cs typeface="+mn-cs"/>
                </a:rPr>
                <a:t> As discussed in the Tabs "1) Parameters-Innovation Stream" and "2) Parameters-Measurement Infra", the marginal private return for an impact stream is 66% of the corresponding average private return for that stream (full derivation in section 32.4 of King &amp; Nayak (2025): https://doi.org/10.47120/npl.IEA27).  </a:t>
              </a:r>
            </a:p>
            <a:p>
              <a:pPr marL="0" marR="0" lvl="0" indent="0" defTabSz="914400" eaLnBrk="1" fontAlgn="auto" latinLnBrk="0" hangingPunct="1">
                <a:lnSpc>
                  <a:spcPct val="100000"/>
                </a:lnSpc>
                <a:spcBef>
                  <a:spcPts val="0"/>
                </a:spcBef>
                <a:spcAft>
                  <a:spcPts val="0"/>
                </a:spcAft>
                <a:buClrTx/>
                <a:buSzTx/>
                <a:buFontTx/>
                <a:buNone/>
                <a:tabLst/>
                <a:defRPr/>
              </a:pPr>
              <a:r>
                <a:rPr lang="en-GB" sz="1100" b="0" i="0" baseline="0">
                  <a:solidFill>
                    <a:schemeClr val="dk1"/>
                  </a:solidFill>
                  <a:effectLst/>
                  <a:latin typeface="+mn-lt"/>
                  <a:ea typeface="+mn-ea"/>
                  <a:cs typeface="+mn-cs"/>
                </a:rPr>
                <a:t>Using this relationship, we can define:</a:t>
              </a:r>
            </a:p>
            <a:p>
              <a:pPr marL="0" marR="0" lvl="0" indent="0" defTabSz="914400" eaLnBrk="1" fontAlgn="auto" latinLnBrk="0" hangingPunct="1">
                <a:lnSpc>
                  <a:spcPct val="100000"/>
                </a:lnSpc>
                <a:spcBef>
                  <a:spcPts val="0"/>
                </a:spcBef>
                <a:spcAft>
                  <a:spcPts val="0"/>
                </a:spcAft>
                <a:buClrTx/>
                <a:buSzTx/>
                <a:buFontTx/>
                <a:buNone/>
                <a:tabLst/>
                <a:defRPr/>
              </a:pPr>
              <a14:m>
                <m:oMath xmlns:m="http://schemas.openxmlformats.org/officeDocument/2006/math">
                  <m:r>
                    <m:rPr>
                      <m:sty m:val="p"/>
                    </m:rPr>
                    <a:rPr lang="en-GB" sz="1100" b="0" i="0" baseline="0">
                      <a:solidFill>
                        <a:schemeClr val="dk1"/>
                      </a:solidFill>
                      <a:effectLst/>
                      <a:latin typeface="Cambria Math" panose="02040503050406030204" pitchFamily="18" charset="0"/>
                      <a:ea typeface="+mn-ea"/>
                      <a:cs typeface="+mn-cs"/>
                    </a:rPr>
                    <m:t>Marginal</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Social</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RoR</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on</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NMS</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funding</m:t>
                  </m:r>
                  <m:r>
                    <a:rPr lang="en-GB" sz="1100" b="0" i="0" baseline="0">
                      <a:solidFill>
                        <a:schemeClr val="dk1"/>
                      </a:solidFill>
                      <a:effectLst/>
                      <a:latin typeface="Cambria Math" panose="02040503050406030204" pitchFamily="18" charset="0"/>
                      <a:ea typeface="+mn-ea"/>
                      <a:cs typeface="+mn-cs"/>
                    </a:rPr>
                    <m:t> = </m:t>
                  </m:r>
                  <m:sSub>
                    <m:sSubPr>
                      <m:ctrlPr>
                        <a:rPr lang="en-GB" sz="1100" b="0" i="1" baseline="0">
                          <a:solidFill>
                            <a:schemeClr val="dk1"/>
                          </a:solidFill>
                          <a:effectLst/>
                          <a:latin typeface="Cambria Math" panose="02040503050406030204" pitchFamily="18" charset="0"/>
                          <a:ea typeface="+mn-ea"/>
                          <a:cs typeface="+mn-cs"/>
                        </a:rPr>
                      </m:ctrlPr>
                    </m:sSubPr>
                    <m:e>
                      <m:nary>
                        <m:naryPr>
                          <m:chr m:val="∑"/>
                          <m:supHide m:val="on"/>
                          <m:ctrlPr>
                            <a:rPr lang="en-GB" sz="1100" b="0" i="1" baseline="0">
                              <a:solidFill>
                                <a:schemeClr val="dk1"/>
                              </a:solidFill>
                              <a:effectLst/>
                              <a:latin typeface="Cambria Math" panose="02040503050406030204" pitchFamily="18" charset="0"/>
                              <a:ea typeface="+mn-ea"/>
                              <a:cs typeface="+mn-cs"/>
                            </a:rPr>
                          </m:ctrlPr>
                        </m:naryPr>
                        <m:sub>
                          <m:r>
                            <m:rPr>
                              <m:brk m:alnAt="7"/>
                            </m:rPr>
                            <a:rPr lang="en-GB" sz="1100" b="0" i="1" baseline="0">
                              <a:solidFill>
                                <a:schemeClr val="dk1"/>
                              </a:solidFill>
                              <a:effectLst/>
                              <a:latin typeface="Cambria Math" panose="02040503050406030204" pitchFamily="18" charset="0"/>
                              <a:ea typeface="+mn-ea"/>
                              <a:cs typeface="+mn-cs"/>
                            </a:rPr>
                            <m:t>𝑖</m:t>
                          </m:r>
                        </m:sub>
                        <m:sup/>
                        <m:e>
                          <m:d>
                            <m:dPr>
                              <m:ctrlPr>
                                <a:rPr lang="en-GB" sz="1100" b="0" i="1" baseline="0">
                                  <a:solidFill>
                                    <a:schemeClr val="dk1"/>
                                  </a:solidFill>
                                  <a:effectLst/>
                                  <a:latin typeface="Cambria Math" panose="02040503050406030204" pitchFamily="18" charset="0"/>
                                  <a:ea typeface="+mn-ea"/>
                                  <a:cs typeface="+mn-cs"/>
                                </a:rPr>
                              </m:ctrlPr>
                            </m:dPr>
                            <m:e>
                              <m:r>
                                <m:rPr>
                                  <m:sty m:val="p"/>
                                </m:rPr>
                                <a:rPr lang="en-GB" sz="1100" b="0" i="0" baseline="0">
                                  <a:solidFill>
                                    <a:schemeClr val="dk1"/>
                                  </a:solidFill>
                                  <a:effectLst/>
                                  <a:latin typeface="Cambria Math" panose="02040503050406030204" pitchFamily="18" charset="0"/>
                                  <a:ea typeface="+mn-ea"/>
                                  <a:cs typeface="+mn-cs"/>
                                </a:rPr>
                                <m:t>Marginal</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Private</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RoR</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on</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NMS</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funding</m:t>
                              </m:r>
                            </m:e>
                          </m:d>
                        </m:e>
                      </m:nary>
                    </m:e>
                    <m:sub>
                      <m:r>
                        <a:rPr lang="en-GB" sz="1100" b="0" i="1" baseline="0">
                          <a:solidFill>
                            <a:schemeClr val="dk1"/>
                          </a:solidFill>
                          <a:effectLst/>
                          <a:latin typeface="Cambria Math" panose="02040503050406030204" pitchFamily="18" charset="0"/>
                          <a:ea typeface="+mn-ea"/>
                          <a:cs typeface="+mn-cs"/>
                        </a:rPr>
                        <m:t>𝑖</m:t>
                      </m:r>
                    </m:sub>
                  </m:sSub>
                  <m:r>
                    <a:rPr lang="en-GB" sz="1100" b="0" i="1" baseline="0">
                      <a:solidFill>
                        <a:schemeClr val="dk1"/>
                      </a:solidFill>
                      <a:effectLst/>
                      <a:latin typeface="Cambria Math" panose="02040503050406030204" pitchFamily="18" charset="0"/>
                      <a:ea typeface="+mn-ea"/>
                      <a:cs typeface="+mn-cs"/>
                    </a:rPr>
                    <m:t>−</m:t>
                  </m:r>
                  <m:r>
                    <a:rPr lang="en-GB" sz="1100" b="0" i="1" baseline="0">
                      <a:solidFill>
                        <a:schemeClr val="dk1"/>
                      </a:solidFill>
                      <a:effectLst/>
                      <a:latin typeface="Cambria Math" panose="02040503050406030204" pitchFamily="18" charset="0"/>
                      <a:ea typeface="+mn-ea"/>
                      <a:cs typeface="+mn-cs"/>
                    </a:rPr>
                    <m:t>1</m:t>
                  </m:r>
                </m:oMath>
              </a14:m>
              <a:r>
                <a:rPr lang="en-GB" sz="1100" b="0" i="0" baseline="0">
                  <a:solidFill>
                    <a:schemeClr val="dk1"/>
                  </a:solidFill>
                  <a:effectLst/>
                  <a:latin typeface="+mn-lt"/>
                  <a:ea typeface="+mn-ea"/>
                  <a:cs typeface="+mn-cs"/>
                </a:rPr>
                <a:t>, where </a:t>
              </a:r>
              <a14:m>
                <m:oMath xmlns:m="http://schemas.openxmlformats.org/officeDocument/2006/math">
                  <m:r>
                    <a:rPr lang="en-GB" sz="1100" b="0" i="1" baseline="0">
                      <a:solidFill>
                        <a:schemeClr val="dk1"/>
                      </a:solidFill>
                      <a:effectLst/>
                      <a:latin typeface="Cambria Math" panose="02040503050406030204" pitchFamily="18" charset="0"/>
                      <a:ea typeface="+mn-ea"/>
                      <a:cs typeface="+mn-cs"/>
                    </a:rPr>
                    <m:t>𝑖</m:t>
                  </m:r>
                </m:oMath>
              </a14:m>
              <a:r>
                <a:rPr lang="en-GB" sz="1100" b="0" i="0" baseline="0">
                  <a:solidFill>
                    <a:schemeClr val="dk1"/>
                  </a:solidFill>
                  <a:effectLst/>
                  <a:latin typeface="+mn-lt"/>
                  <a:ea typeface="+mn-ea"/>
                  <a:cs typeface="+mn-cs"/>
                </a:rPr>
                <a:t> represent the different impact streams.</a:t>
              </a:r>
              <a:endParaRPr lang="en-GB">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0" i="0" u="none"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0" i="0" u="none" baseline="0"/>
            </a:p>
            <a:p>
              <a:pPr rtl="0" fontAlgn="base"/>
              <a:r>
                <a:rPr lang="en-GB" sz="1100" b="0" i="0">
                  <a:solidFill>
                    <a:schemeClr val="dk1"/>
                  </a:solidFill>
                  <a:effectLst/>
                  <a:latin typeface="+mn-lt"/>
                  <a:ea typeface="+mn-ea"/>
                  <a:cs typeface="+mn-cs"/>
                </a:rPr>
                <a:t> </a:t>
              </a:r>
            </a:p>
          </xdr:txBody>
        </xdr:sp>
      </mc:Choice>
      <mc:Fallback xmlns="">
        <xdr:sp macro="" textlink="">
          <xdr:nvSpPr>
            <xdr:cNvPr id="7" name="TextBox 6">
              <a:extLst>
                <a:ext uri="{FF2B5EF4-FFF2-40B4-BE49-F238E27FC236}">
                  <a16:creationId xmlns:a16="http://schemas.microsoft.com/office/drawing/2014/main" id="{E2AC831F-85CB-4254-B953-E68C51227F24}"/>
                </a:ext>
              </a:extLst>
            </xdr:cNvPr>
            <xdr:cNvSpPr txBox="1"/>
          </xdr:nvSpPr>
          <xdr:spPr>
            <a:xfrm>
              <a:off x="4502150" y="5163821"/>
              <a:ext cx="13287375" cy="3488054"/>
            </a:xfrm>
            <a:prstGeom prst="rect">
              <a:avLst/>
            </a:prstGeom>
            <a:solidFill>
              <a:schemeClr val="accent4">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a:t>Net Rates of Return (RoR)</a:t>
              </a:r>
            </a:p>
            <a:p>
              <a:pPr/>
              <a:r>
                <a:rPr lang="en-GB" sz="1100" b="0" i="0" u="none" baseline="0">
                  <a:latin typeface="Cambria Math" panose="02040503050406030204" pitchFamily="18" charset="0"/>
                </a:rPr>
                <a:t>Average Social RoR on NMS funding&amp;=(Social Net Beneft)/(Public Costs)</a:t>
              </a:r>
              <a:br>
                <a:rPr lang="en-GB" sz="1100" b="0" i="0" u="none" baseline="0">
                  <a:latin typeface="Cambria Math" panose="02040503050406030204" pitchFamily="18" charset="0"/>
                </a:rPr>
              </a:br>
              <a:r>
                <a:rPr lang="en-GB" sz="1100" b="0" i="0" baseline="0">
                  <a:solidFill>
                    <a:schemeClr val="dk1"/>
                  </a:solidFill>
                  <a:effectLst/>
                  <a:latin typeface="Cambria Math" panose="02040503050406030204" pitchFamily="18" charset="0"/>
                  <a:ea typeface="+mn-ea"/>
                  <a:cs typeface="+mn-cs"/>
                </a:rPr>
                <a:t>&amp;=  (Total Benefits −Private Costs −Public Costs)/(Public Costs)</a:t>
              </a:r>
              <a:br>
                <a:rPr lang="en-GB" sz="1100" b="0" i="0" baseline="0">
                  <a:solidFill>
                    <a:schemeClr val="dk1"/>
                  </a:solidFill>
                  <a:effectLst/>
                  <a:latin typeface="Cambria Math" panose="02040503050406030204" pitchFamily="18" charset="0"/>
                  <a:ea typeface="+mn-ea"/>
                  <a:cs typeface="+mn-cs"/>
                </a:rPr>
              </a:br>
              <a:r>
                <a:rPr lang="en-GB" sz="1100" b="0" i="0" baseline="0">
                  <a:solidFill>
                    <a:schemeClr val="dk1"/>
                  </a:solidFill>
                  <a:effectLst/>
                  <a:latin typeface="Cambria Math" panose="02040503050406030204" pitchFamily="18" charset="0"/>
                  <a:ea typeface="+mn-ea"/>
                  <a:cs typeface="+mn-cs"/>
                </a:rPr>
                <a:t>&amp;=(Private Net Benefits)/(Public Costs)−1</a:t>
              </a:r>
              <a:br>
                <a:rPr lang="en-GB" sz="1100" b="0" i="1" baseline="0">
                  <a:solidFill>
                    <a:schemeClr val="dk1"/>
                  </a:solidFill>
                  <a:effectLst/>
                  <a:latin typeface="Cambria Math" panose="02040503050406030204" pitchFamily="18" charset="0"/>
                  <a:ea typeface="+mn-ea"/>
                  <a:cs typeface="+mn-cs"/>
                </a:rPr>
              </a:br>
              <a:r>
                <a:rPr lang="en-GB" sz="1100" b="0" i="0" baseline="0">
                  <a:solidFill>
                    <a:schemeClr val="dk1"/>
                  </a:solidFill>
                  <a:effectLst/>
                  <a:latin typeface="Cambria Math" panose="02040503050406030204" pitchFamily="18" charset="0"/>
                  <a:ea typeface="+mn-ea"/>
                  <a:cs typeface="+mn-cs"/>
                </a:rPr>
                <a:t>&amp;= </a:t>
              </a:r>
              <a:r>
                <a:rPr lang="en-GB" sz="1100" i="0">
                  <a:solidFill>
                    <a:schemeClr val="dk1"/>
                  </a:solidFill>
                  <a:effectLst/>
                  <a:latin typeface="Cambria Math" panose="02040503050406030204" pitchFamily="18" charset="0"/>
                  <a:ea typeface="+mn-ea"/>
                  <a:cs typeface="+mn-cs"/>
                </a:rPr>
                <a:t> (Private net benefit from Measurement Infrastructure+Private net benefit from Innovation)/(Public costs)</a:t>
              </a:r>
              <a:r>
                <a:rPr lang="en-GB" sz="1100" b="0" i="0">
                  <a:solidFill>
                    <a:schemeClr val="dk1"/>
                  </a:solidFill>
                  <a:effectLst/>
                  <a:latin typeface="Cambria Math" panose="02040503050406030204" pitchFamily="18" charset="0"/>
                  <a:ea typeface="+mn-ea"/>
                  <a:cs typeface="+mn-cs"/>
                </a:rPr>
                <a:t>−−1</a:t>
              </a:r>
              <a:br>
                <a:rPr lang="en-GB" sz="1100" b="0" i="1">
                  <a:solidFill>
                    <a:schemeClr val="dk1"/>
                  </a:solidFill>
                  <a:effectLst/>
                  <a:latin typeface="Cambria Math" panose="02040503050406030204" pitchFamily="18" charset="0"/>
                  <a:ea typeface="+mn-ea"/>
                  <a:cs typeface="+mn-cs"/>
                </a:rPr>
              </a:br>
              <a:r>
                <a:rPr lang="en-GB" sz="1100" b="0" i="0">
                  <a:solidFill>
                    <a:schemeClr val="dk1"/>
                  </a:solidFill>
                  <a:effectLst/>
                  <a:latin typeface="Cambria Math" panose="02040503050406030204" pitchFamily="18" charset="0"/>
                  <a:ea typeface="+mn-ea"/>
                  <a:cs typeface="+mn-cs"/>
                </a:rPr>
                <a:t>&amp;= </a:t>
              </a:r>
              <a:r>
                <a:rPr lang="en-GB" sz="1100" i="0">
                  <a:solidFill>
                    <a:schemeClr val="dk1"/>
                  </a:solidFill>
                  <a:effectLst/>
                  <a:latin typeface="Cambria Math" panose="02040503050406030204" pitchFamily="18" charset="0"/>
                  <a:ea typeface="+mn-ea"/>
                  <a:cs typeface="+mn-cs"/>
                </a:rPr>
                <a:t>Private return on public funding from Measurement Infrastructure+ Private return on public funding from Innovation−1</a:t>
              </a:r>
              <a:br>
                <a:rPr lang="en-GB" sz="1100" b="0" i="1" baseline="0">
                  <a:solidFill>
                    <a:schemeClr val="dk1"/>
                  </a:solidFill>
                  <a:effectLst/>
                  <a:latin typeface="Cambria Math" panose="02040503050406030204" pitchFamily="18" charset="0"/>
                  <a:ea typeface="+mn-ea"/>
                  <a:cs typeface="+mn-cs"/>
                </a:rPr>
              </a:br>
              <a:endParaRPr lang="en-GB" sz="1100" b="0" i="0" baseline="0">
                <a:solidFill>
                  <a:schemeClr val="dk1"/>
                </a:solidFill>
                <a:effectLst/>
                <a:ea typeface="+mn-ea"/>
                <a:cs typeface="+mn-cs"/>
              </a:endParaRPr>
            </a:p>
            <a:p>
              <a:br>
                <a:rPr lang="en-GB" sz="1100" b="0" i="0" u="none" baseline="0"/>
              </a:br>
              <a:r>
                <a:rPr lang="en-GB" sz="1100" b="0" i="0" u="none" baseline="0"/>
                <a:t>That is,</a:t>
              </a:r>
            </a:p>
            <a:p>
              <a:r>
                <a:rPr lang="en-GB" sz="1100" b="0" i="0" u="none" baseline="0">
                  <a:latin typeface="Cambria Math" panose="02040503050406030204" pitchFamily="18" charset="0"/>
                </a:rPr>
                <a:t>Average Social RoR on NMS funding = ∑_𝑖▒(Average Private RoR on NMS funding) _𝑖−1</a:t>
              </a:r>
              <a:r>
                <a:rPr lang="en-GB" sz="1100" b="0" i="0" u="none" baseline="0"/>
                <a:t>, where </a:t>
              </a:r>
              <a:r>
                <a:rPr lang="en-GB" sz="1100" b="0" i="0" u="none" baseline="0">
                  <a:latin typeface="Cambria Math" panose="02040503050406030204" pitchFamily="18" charset="0"/>
                </a:rPr>
                <a:t>𝑖</a:t>
              </a:r>
              <a:r>
                <a:rPr lang="en-GB" sz="1100" b="0" i="0" u="none" baseline="0"/>
                <a:t> represent the different impact streams.</a:t>
              </a:r>
            </a:p>
            <a:p>
              <a:endParaRPr lang="en-GB" sz="1100" b="0" i="0" u="none" baseline="0"/>
            </a:p>
            <a:p>
              <a:pPr marL="0" marR="0" lvl="0" indent="0" defTabSz="914400" eaLnBrk="1" fontAlgn="auto" latinLnBrk="0" hangingPunct="1">
                <a:lnSpc>
                  <a:spcPct val="100000"/>
                </a:lnSpc>
                <a:spcBef>
                  <a:spcPts val="0"/>
                </a:spcBef>
                <a:spcAft>
                  <a:spcPts val="0"/>
                </a:spcAft>
                <a:buClrTx/>
                <a:buSzTx/>
                <a:buFontTx/>
                <a:buNone/>
                <a:tabLst/>
                <a:defRPr/>
              </a:pPr>
              <a:r>
                <a:rPr lang="en-GB" sz="1100" b="0" i="0" u="sng" baseline="0">
                  <a:solidFill>
                    <a:schemeClr val="dk1"/>
                  </a:solidFill>
                  <a:effectLst/>
                  <a:latin typeface="+mn-lt"/>
                  <a:ea typeface="+mn-ea"/>
                  <a:cs typeface="+mn-cs"/>
                </a:rPr>
                <a:t>Relationship between Average RoR and Marginal RoR:</a:t>
              </a:r>
              <a:r>
                <a:rPr lang="en-GB" sz="1100" b="0" i="0" baseline="0">
                  <a:solidFill>
                    <a:schemeClr val="dk1"/>
                  </a:solidFill>
                  <a:effectLst/>
                  <a:latin typeface="+mn-lt"/>
                  <a:ea typeface="+mn-ea"/>
                  <a:cs typeface="+mn-cs"/>
                </a:rPr>
                <a:t> As discussed in the Tabs "1) Parameters-Innovation Stream" and "2) Parameters-Measurement Infra", the marginal private return for an impact stream is 66% of the corresponding average private return for that stream (full derivation in section 32.4 of King &amp; Nayak (2025): https://doi.org/10.47120/npl.IEA27).  </a:t>
              </a:r>
            </a:p>
            <a:p>
              <a:pPr marL="0" marR="0" lvl="0" indent="0" defTabSz="914400" eaLnBrk="1" fontAlgn="auto" latinLnBrk="0" hangingPunct="1">
                <a:lnSpc>
                  <a:spcPct val="100000"/>
                </a:lnSpc>
                <a:spcBef>
                  <a:spcPts val="0"/>
                </a:spcBef>
                <a:spcAft>
                  <a:spcPts val="0"/>
                </a:spcAft>
                <a:buClrTx/>
                <a:buSzTx/>
                <a:buFontTx/>
                <a:buNone/>
                <a:tabLst/>
                <a:defRPr/>
              </a:pPr>
              <a:r>
                <a:rPr lang="en-GB" sz="1100" b="0" i="0" baseline="0">
                  <a:solidFill>
                    <a:schemeClr val="dk1"/>
                  </a:solidFill>
                  <a:effectLst/>
                  <a:latin typeface="+mn-lt"/>
                  <a:ea typeface="+mn-ea"/>
                  <a:cs typeface="+mn-cs"/>
                </a:rPr>
                <a:t>Using this relationship, we can define:</a:t>
              </a:r>
            </a:p>
            <a:p>
              <a:pPr marL="0" marR="0" lvl="0" indent="0" defTabSz="914400" eaLnBrk="1" fontAlgn="auto" latinLnBrk="0" hangingPunct="1">
                <a:lnSpc>
                  <a:spcPct val="100000"/>
                </a:lnSpc>
                <a:spcBef>
                  <a:spcPts val="0"/>
                </a:spcBef>
                <a:spcAft>
                  <a:spcPts val="0"/>
                </a:spcAft>
                <a:buClrTx/>
                <a:buSzTx/>
                <a:buFontTx/>
                <a:buNone/>
                <a:tabLst/>
                <a:defRPr/>
              </a:pPr>
              <a:r>
                <a:rPr lang="en-GB" sz="1100" b="0" i="0" baseline="0">
                  <a:solidFill>
                    <a:schemeClr val="dk1"/>
                  </a:solidFill>
                  <a:effectLst/>
                  <a:latin typeface="Cambria Math" panose="02040503050406030204" pitchFamily="18" charset="0"/>
                  <a:ea typeface="+mn-ea"/>
                  <a:cs typeface="+mn-cs"/>
                </a:rPr>
                <a:t>Marginal Social RoR on NMS funding = ∑_𝑖▒(Marginal Private RoR on NMS funding) _𝑖−1</a:t>
              </a:r>
              <a:r>
                <a:rPr lang="en-GB" sz="1100" b="0" i="0" baseline="0">
                  <a:solidFill>
                    <a:schemeClr val="dk1"/>
                  </a:solidFill>
                  <a:effectLst/>
                  <a:latin typeface="+mn-lt"/>
                  <a:ea typeface="+mn-ea"/>
                  <a:cs typeface="+mn-cs"/>
                </a:rPr>
                <a:t>, where </a:t>
              </a:r>
              <a:r>
                <a:rPr lang="en-GB" sz="1100" b="0" i="0" baseline="0">
                  <a:solidFill>
                    <a:schemeClr val="dk1"/>
                  </a:solidFill>
                  <a:effectLst/>
                  <a:latin typeface="Cambria Math" panose="02040503050406030204" pitchFamily="18" charset="0"/>
                  <a:ea typeface="+mn-ea"/>
                  <a:cs typeface="+mn-cs"/>
                </a:rPr>
                <a:t>𝑖</a:t>
              </a:r>
              <a:r>
                <a:rPr lang="en-GB" sz="1100" b="0" i="0" baseline="0">
                  <a:solidFill>
                    <a:schemeClr val="dk1"/>
                  </a:solidFill>
                  <a:effectLst/>
                  <a:latin typeface="+mn-lt"/>
                  <a:ea typeface="+mn-ea"/>
                  <a:cs typeface="+mn-cs"/>
                </a:rPr>
                <a:t> represent the different impact streams.</a:t>
              </a:r>
              <a:endParaRPr lang="en-GB">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0" i="0" u="none"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b="0" i="0" u="none" baseline="0"/>
            </a:p>
            <a:p>
              <a:pPr rtl="0" fontAlgn="base"/>
              <a:r>
                <a:rPr lang="en-GB" sz="1100" b="0" i="0">
                  <a:solidFill>
                    <a:schemeClr val="dk1"/>
                  </a:solidFill>
                  <a:effectLst/>
                  <a:latin typeface="+mn-lt"/>
                  <a:ea typeface="+mn-ea"/>
                  <a:cs typeface="+mn-cs"/>
                </a:rPr>
                <a:t> </a:t>
              </a:r>
            </a:p>
          </xdr:txBody>
        </xdr:sp>
      </mc:Fallback>
    </mc:AlternateContent>
    <xdr:clientData/>
  </xdr:twoCellAnchor>
  <xdr:twoCellAnchor>
    <xdr:from>
      <xdr:col>8</xdr:col>
      <xdr:colOff>238125</xdr:colOff>
      <xdr:row>36</xdr:row>
      <xdr:rowOff>93346</xdr:rowOff>
    </xdr:from>
    <xdr:to>
      <xdr:col>14</xdr:col>
      <xdr:colOff>209550</xdr:colOff>
      <xdr:row>46</xdr:row>
      <xdr:rowOff>34637</xdr:rowOff>
    </xdr:to>
    <mc:AlternateContent xmlns:mc="http://schemas.openxmlformats.org/markup-compatibility/2006" xmlns:a14="http://schemas.microsoft.com/office/drawing/2010/main">
      <mc:Choice Requires="a14">
        <xdr:sp macro="" textlink="">
          <xdr:nvSpPr>
            <xdr:cNvPr id="8" name="TextBox 7">
              <a:extLst>
                <a:ext uri="{FF2B5EF4-FFF2-40B4-BE49-F238E27FC236}">
                  <a16:creationId xmlns:a16="http://schemas.microsoft.com/office/drawing/2014/main" id="{B5A2FFBE-DB85-48A4-B5E0-4CAA09D595C3}"/>
                </a:ext>
              </a:extLst>
            </xdr:cNvPr>
            <xdr:cNvSpPr txBox="1"/>
          </xdr:nvSpPr>
          <xdr:spPr>
            <a:xfrm>
              <a:off x="7996670" y="9168073"/>
              <a:ext cx="7045903" cy="2036791"/>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kern="1200"/>
                <a:t>NPSV</a:t>
              </a:r>
            </a:p>
            <a:p>
              <a:r>
                <a:rPr lang="en-GB" sz="1100" b="0" kern="1200"/>
                <a:t>Using the above relationship,</a:t>
              </a:r>
              <a:r>
                <a:rPr lang="en-GB" sz="1100" b="0" kern="1200" baseline="0"/>
                <a:t> we get:</a:t>
              </a:r>
            </a:p>
            <a:p>
              <a:pPr/>
              <a14:m>
                <m:oMathPara xmlns:m="http://schemas.openxmlformats.org/officeDocument/2006/math">
                  <m:oMathParaPr>
                    <m:jc m:val="left"/>
                  </m:oMathParaPr>
                  <m:oMath xmlns:m="http://schemas.openxmlformats.org/officeDocument/2006/math">
                    <m:r>
                      <m:rPr>
                        <m:sty m:val="p"/>
                      </m:rPr>
                      <a:rPr lang="en-GB" sz="1100" b="0" i="0" kern="1200">
                        <a:latin typeface="Cambria Math" panose="02040503050406030204" pitchFamily="18" charset="0"/>
                      </a:rPr>
                      <m:t>Real</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Average</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Net</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Social</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Value</m:t>
                    </m:r>
                    <m:r>
                      <a:rPr lang="en-GB" sz="1100" b="0" i="0" kern="1200">
                        <a:latin typeface="Cambria Math" panose="02040503050406030204" pitchFamily="18" charset="0"/>
                      </a:rPr>
                      <m:t>=</m:t>
                    </m:r>
                    <m:r>
                      <m:rPr>
                        <m:sty m:val="p"/>
                      </m:rPr>
                      <a:rPr lang="en-GB" sz="1100" b="0" i="0" kern="1200">
                        <a:latin typeface="Cambria Math" panose="02040503050406030204" pitchFamily="18" charset="0"/>
                      </a:rPr>
                      <m:t>Real</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Funding</m:t>
                    </m:r>
                    <m:r>
                      <a:rPr lang="en-GB" sz="1100" b="0" i="1" kern="1200">
                        <a:latin typeface="Cambria Math" panose="02040503050406030204" pitchFamily="18" charset="0"/>
                      </a:rPr>
                      <m:t>×</m:t>
                    </m:r>
                    <m:r>
                      <m:rPr>
                        <m:sty m:val="p"/>
                      </m:rPr>
                      <a:rPr lang="en-GB" sz="1100" b="0" i="0" baseline="0">
                        <a:solidFill>
                          <a:schemeClr val="dk1"/>
                        </a:solidFill>
                        <a:effectLst/>
                        <a:latin typeface="Cambria Math" panose="02040503050406030204" pitchFamily="18" charset="0"/>
                        <a:ea typeface="+mn-ea"/>
                        <a:cs typeface="+mn-cs"/>
                      </a:rPr>
                      <m:t>Average</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Social</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RoR</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on</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NMS</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funding</m:t>
                    </m:r>
                  </m:oMath>
                </m:oMathPara>
              </a14:m>
              <a:endParaRPr lang="en-GB" sz="1100" i="0" kern="1200"/>
            </a:p>
            <a:p>
              <a:pPr/>
              <a14:m>
                <m:oMathPara xmlns:m="http://schemas.openxmlformats.org/officeDocument/2006/math">
                  <m:oMathParaPr>
                    <m:jc m:val="left"/>
                  </m:oMathParaPr>
                  <m:oMath xmlns:m="http://schemas.openxmlformats.org/officeDocument/2006/math">
                    <m:r>
                      <m:rPr>
                        <m:sty m:val="p"/>
                      </m:rPr>
                      <a:rPr lang="en-GB" sz="1100" b="0" i="0" kern="1200">
                        <a:latin typeface="Cambria Math" panose="02040503050406030204" pitchFamily="18" charset="0"/>
                      </a:rPr>
                      <m:t>Average</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NPSV</m:t>
                    </m:r>
                    <m:r>
                      <a:rPr lang="en-GB" sz="1100" b="0" i="0" kern="1200">
                        <a:latin typeface="Cambria Math" panose="02040503050406030204" pitchFamily="18" charset="0"/>
                      </a:rPr>
                      <m:t>:=</m:t>
                    </m:r>
                    <m:r>
                      <m:rPr>
                        <m:sty m:val="p"/>
                      </m:rPr>
                      <a:rPr lang="en-GB" sz="1100" b="0" i="0" kern="1200">
                        <a:latin typeface="Cambria Math" panose="02040503050406030204" pitchFamily="18" charset="0"/>
                      </a:rPr>
                      <m:t>PV</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of</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Average</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Net</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Social</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Value</m:t>
                    </m:r>
                    <m:r>
                      <a:rPr lang="en-GB" sz="1100" b="0" i="0" kern="1200">
                        <a:latin typeface="Cambria Math" panose="02040503050406030204" pitchFamily="18" charset="0"/>
                      </a:rPr>
                      <m:t>= </m:t>
                    </m:r>
                    <m:r>
                      <m:rPr>
                        <m:sty m:val="p"/>
                      </m:rPr>
                      <a:rPr lang="en-GB" sz="1100" b="0" i="0">
                        <a:solidFill>
                          <a:schemeClr val="dk1"/>
                        </a:solidFill>
                        <a:effectLst/>
                        <a:latin typeface="Cambria Math" panose="02040503050406030204" pitchFamily="18" charset="0"/>
                        <a:ea typeface="+mn-ea"/>
                        <a:cs typeface="+mn-cs"/>
                      </a:rPr>
                      <m:t>Real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Average</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Net</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Social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Value</m:t>
                    </m:r>
                    <m:r>
                      <a:rPr lang="en-GB" sz="1100" b="0" i="1">
                        <a:solidFill>
                          <a:schemeClr val="dk1"/>
                        </a:solidFill>
                        <a:effectLst/>
                        <a:latin typeface="Cambria Math" panose="02040503050406030204" pitchFamily="18" charset="0"/>
                        <a:ea typeface="+mn-ea"/>
                        <a:cs typeface="+mn-cs"/>
                      </a:rPr>
                      <m:t>×</m:t>
                    </m:r>
                    <m:r>
                      <m:rPr>
                        <m:sty m:val="p"/>
                      </m:rPr>
                      <a:rPr lang="en-GB" sz="1100" b="0" i="0">
                        <a:solidFill>
                          <a:schemeClr val="dk1"/>
                        </a:solidFill>
                        <a:effectLst/>
                        <a:latin typeface="Cambria Math" panose="02040503050406030204" pitchFamily="18" charset="0"/>
                        <a:ea typeface="+mn-ea"/>
                        <a:cs typeface="+mn-cs"/>
                      </a:rPr>
                      <m:t>Discount</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rate</m:t>
                    </m:r>
                  </m:oMath>
                </m:oMathPara>
              </a14:m>
              <a:endParaRPr lang="en-GB" sz="1100" i="0" kern="1200"/>
            </a:p>
            <a:p>
              <a:endParaRPr lang="en-GB" sz="1100" i="0" kern="1200"/>
            </a:p>
            <a:p>
              <a:r>
                <a:rPr lang="en-GB" sz="1100" i="0" kern="1200"/>
                <a:t>Similarly,</a:t>
              </a:r>
            </a:p>
            <a:p>
              <a:pPr/>
              <a14:m>
                <m:oMathPara xmlns:m="http://schemas.openxmlformats.org/officeDocument/2006/math">
                  <m:oMathParaPr>
                    <m:jc m:val="left"/>
                  </m:oMathParaPr>
                  <m:oMath xmlns:m="http://schemas.openxmlformats.org/officeDocument/2006/math">
                    <m:r>
                      <m:rPr>
                        <m:sty m:val="p"/>
                      </m:rPr>
                      <a:rPr lang="en-GB" sz="1100" b="0" i="0">
                        <a:solidFill>
                          <a:schemeClr val="dk1"/>
                        </a:solidFill>
                        <a:effectLst/>
                        <a:latin typeface="Cambria Math" panose="02040503050406030204" pitchFamily="18" charset="0"/>
                        <a:ea typeface="+mn-ea"/>
                        <a:cs typeface="+mn-cs"/>
                      </a:rPr>
                      <m:t>Real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Marginal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Net</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Social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Value</m:t>
                    </m:r>
                    <m:r>
                      <a:rPr lang="en-GB" sz="1100" b="0" i="0">
                        <a:solidFill>
                          <a:schemeClr val="dk1"/>
                        </a:solidFill>
                        <a:effectLst/>
                        <a:latin typeface="Cambria Math" panose="02040503050406030204" pitchFamily="18" charset="0"/>
                        <a:ea typeface="+mn-ea"/>
                        <a:cs typeface="+mn-cs"/>
                      </a:rPr>
                      <m:t>=</m:t>
                    </m:r>
                    <m:r>
                      <m:rPr>
                        <m:sty m:val="p"/>
                      </m:rPr>
                      <a:rPr lang="en-GB" sz="1100" b="0" i="0">
                        <a:solidFill>
                          <a:schemeClr val="dk1"/>
                        </a:solidFill>
                        <a:effectLst/>
                        <a:latin typeface="Cambria Math" panose="02040503050406030204" pitchFamily="18" charset="0"/>
                        <a:ea typeface="+mn-ea"/>
                        <a:cs typeface="+mn-cs"/>
                      </a:rPr>
                      <m:t>Real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Funding</m:t>
                    </m:r>
                    <m:r>
                      <a:rPr lang="en-GB" sz="1100" b="0" i="1">
                        <a:solidFill>
                          <a:schemeClr val="dk1"/>
                        </a:solidFill>
                        <a:effectLst/>
                        <a:latin typeface="Cambria Math" panose="02040503050406030204" pitchFamily="18" charset="0"/>
                        <a:ea typeface="+mn-ea"/>
                        <a:cs typeface="+mn-cs"/>
                      </a:rPr>
                      <m:t>×</m:t>
                    </m:r>
                    <m:r>
                      <m:rPr>
                        <m:sty m:val="p"/>
                      </m:rPr>
                      <a:rPr lang="en-GB" sz="1100" b="0" i="0" baseline="0">
                        <a:solidFill>
                          <a:schemeClr val="dk1"/>
                        </a:solidFill>
                        <a:effectLst/>
                        <a:latin typeface="Cambria Math" panose="02040503050406030204" pitchFamily="18" charset="0"/>
                        <a:ea typeface="+mn-ea"/>
                        <a:cs typeface="+mn-cs"/>
                      </a:rPr>
                      <m:t>Marginal</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Social</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RoR</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on</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NMS</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funding</m:t>
                    </m:r>
                  </m:oMath>
                </m:oMathPara>
              </a14:m>
              <a:endParaRPr lang="en-GB">
                <a:effectLst/>
              </a:endParaRPr>
            </a:p>
            <a:p>
              <a:pPr/>
              <a14:m>
                <m:oMathPara xmlns:m="http://schemas.openxmlformats.org/officeDocument/2006/math">
                  <m:oMathParaPr>
                    <m:jc m:val="left"/>
                  </m:oMathParaPr>
                  <m:oMath xmlns:m="http://schemas.openxmlformats.org/officeDocument/2006/math">
                    <m:r>
                      <m:rPr>
                        <m:sty m:val="p"/>
                      </m:rPr>
                      <a:rPr lang="en-GB" sz="1100" b="0" i="0">
                        <a:solidFill>
                          <a:schemeClr val="dk1"/>
                        </a:solidFill>
                        <a:effectLst/>
                        <a:latin typeface="Cambria Math" panose="02040503050406030204" pitchFamily="18" charset="0"/>
                        <a:ea typeface="+mn-ea"/>
                        <a:cs typeface="+mn-cs"/>
                      </a:rPr>
                      <m:t>Marginal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NPSV</m:t>
                    </m:r>
                    <m:r>
                      <a:rPr lang="en-GB" sz="1100" b="0" i="0">
                        <a:solidFill>
                          <a:schemeClr val="dk1"/>
                        </a:solidFill>
                        <a:effectLst/>
                        <a:latin typeface="Cambria Math" panose="02040503050406030204" pitchFamily="18" charset="0"/>
                        <a:ea typeface="+mn-ea"/>
                        <a:cs typeface="+mn-cs"/>
                      </a:rPr>
                      <m:t>:=</m:t>
                    </m:r>
                    <m:r>
                      <m:rPr>
                        <m:sty m:val="p"/>
                      </m:rPr>
                      <a:rPr lang="en-GB" sz="1100" b="0" i="0">
                        <a:solidFill>
                          <a:schemeClr val="dk1"/>
                        </a:solidFill>
                        <a:effectLst/>
                        <a:latin typeface="Cambria Math" panose="02040503050406030204" pitchFamily="18" charset="0"/>
                        <a:ea typeface="+mn-ea"/>
                        <a:cs typeface="+mn-cs"/>
                      </a:rPr>
                      <m:t>PV</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of</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Marginal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Net</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Social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Value</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Real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Marginal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Net</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Social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Value</m:t>
                    </m:r>
                    <m:r>
                      <a:rPr lang="en-GB" sz="1100" b="0" i="1">
                        <a:solidFill>
                          <a:schemeClr val="dk1"/>
                        </a:solidFill>
                        <a:effectLst/>
                        <a:latin typeface="Cambria Math" panose="02040503050406030204" pitchFamily="18" charset="0"/>
                        <a:ea typeface="+mn-ea"/>
                        <a:cs typeface="+mn-cs"/>
                      </a:rPr>
                      <m:t>×</m:t>
                    </m:r>
                    <m:r>
                      <m:rPr>
                        <m:sty m:val="p"/>
                      </m:rPr>
                      <a:rPr lang="en-GB" sz="1100" b="0" i="0">
                        <a:solidFill>
                          <a:schemeClr val="dk1"/>
                        </a:solidFill>
                        <a:effectLst/>
                        <a:latin typeface="Cambria Math" panose="02040503050406030204" pitchFamily="18" charset="0"/>
                        <a:ea typeface="+mn-ea"/>
                        <a:cs typeface="+mn-cs"/>
                      </a:rPr>
                      <m:t>Discount</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rate</m:t>
                    </m:r>
                  </m:oMath>
                </m:oMathPara>
              </a14:m>
              <a:endParaRPr lang="en-GB">
                <a:effectLst/>
              </a:endParaRPr>
            </a:p>
            <a:p>
              <a:endParaRPr lang="en-GB">
                <a:effectLst/>
              </a:endParaRPr>
            </a:p>
            <a:p>
              <a:r>
                <a:rPr lang="en-GB">
                  <a:effectLst/>
                </a:rPr>
                <a:t>where, deflators and discounting are applied using</a:t>
              </a:r>
              <a:r>
                <a:rPr lang="en-GB" baseline="0">
                  <a:effectLst/>
                </a:rPr>
                <a:t> 2026-27 as the baseline year.</a:t>
              </a:r>
              <a:r>
                <a:rPr lang="en-GB">
                  <a:effectLst/>
                </a:rPr>
                <a:t> </a:t>
              </a:r>
            </a:p>
            <a:p>
              <a:endParaRPr lang="en-GB" sz="1100" i="0" kern="1200"/>
            </a:p>
          </xdr:txBody>
        </xdr:sp>
      </mc:Choice>
      <mc:Fallback xmlns="">
        <xdr:sp macro="" textlink="">
          <xdr:nvSpPr>
            <xdr:cNvPr id="8" name="TextBox 7">
              <a:extLst>
                <a:ext uri="{FF2B5EF4-FFF2-40B4-BE49-F238E27FC236}">
                  <a16:creationId xmlns:a16="http://schemas.microsoft.com/office/drawing/2014/main" id="{B5A2FFBE-DB85-48A4-B5E0-4CAA09D595C3}"/>
                </a:ext>
              </a:extLst>
            </xdr:cNvPr>
            <xdr:cNvSpPr txBox="1"/>
          </xdr:nvSpPr>
          <xdr:spPr>
            <a:xfrm>
              <a:off x="7996670" y="9168073"/>
              <a:ext cx="7045903" cy="2036791"/>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u="sng" kern="1200"/>
                <a:t>NPSV</a:t>
              </a:r>
            </a:p>
            <a:p>
              <a:r>
                <a:rPr lang="en-GB" sz="1100" b="0" kern="1200"/>
                <a:t>Using the above relationship,</a:t>
              </a:r>
              <a:r>
                <a:rPr lang="en-GB" sz="1100" b="0" kern="1200" baseline="0"/>
                <a:t> we get:</a:t>
              </a:r>
            </a:p>
            <a:p>
              <a:pPr/>
              <a:r>
                <a:rPr lang="en-GB" sz="1100" b="0" i="0" kern="1200">
                  <a:latin typeface="Cambria Math" panose="02040503050406030204" pitchFamily="18" charset="0"/>
                </a:rPr>
                <a:t>Real Average Net Social Value=Real Funding×</a:t>
              </a:r>
              <a:r>
                <a:rPr lang="en-GB" sz="1100" b="0" i="0" baseline="0">
                  <a:solidFill>
                    <a:schemeClr val="dk1"/>
                  </a:solidFill>
                  <a:effectLst/>
                  <a:latin typeface="Cambria Math" panose="02040503050406030204" pitchFamily="18" charset="0"/>
                  <a:ea typeface="+mn-ea"/>
                  <a:cs typeface="+mn-cs"/>
                </a:rPr>
                <a:t>Average Social RoR on NMS funding</a:t>
              </a:r>
              <a:endParaRPr lang="en-GB" sz="1100" i="0" kern="1200"/>
            </a:p>
            <a:p>
              <a:pPr/>
              <a:r>
                <a:rPr lang="en-GB" sz="1100" b="0" i="0" kern="1200">
                  <a:latin typeface="Cambria Math" panose="02040503050406030204" pitchFamily="18" charset="0"/>
                </a:rPr>
                <a:t>Average NPSV:=PV of Average Net Social Value= </a:t>
              </a:r>
              <a:r>
                <a:rPr lang="en-GB" sz="1100" b="0" i="0">
                  <a:solidFill>
                    <a:schemeClr val="dk1"/>
                  </a:solidFill>
                  <a:effectLst/>
                  <a:latin typeface="Cambria Math" panose="02040503050406030204" pitchFamily="18" charset="0"/>
                  <a:ea typeface="+mn-ea"/>
                  <a:cs typeface="+mn-cs"/>
                </a:rPr>
                <a:t>Real Average Net Social Value×Discount rate</a:t>
              </a:r>
              <a:endParaRPr lang="en-GB" sz="1100" i="0" kern="1200"/>
            </a:p>
            <a:p>
              <a:endParaRPr lang="en-GB" sz="1100" i="0" kern="1200"/>
            </a:p>
            <a:p>
              <a:r>
                <a:rPr lang="en-GB" sz="1100" i="0" kern="1200"/>
                <a:t>Similarly,</a:t>
              </a:r>
            </a:p>
            <a:p>
              <a:pPr/>
              <a:r>
                <a:rPr lang="en-GB" sz="1100" b="0" i="0">
                  <a:solidFill>
                    <a:schemeClr val="dk1"/>
                  </a:solidFill>
                  <a:effectLst/>
                  <a:latin typeface="Cambria Math" panose="02040503050406030204" pitchFamily="18" charset="0"/>
                  <a:ea typeface="+mn-ea"/>
                  <a:cs typeface="+mn-cs"/>
                </a:rPr>
                <a:t>Real Marginal Net Social Value=Real Funding×</a:t>
              </a:r>
              <a:r>
                <a:rPr lang="en-GB" sz="1100" b="0" i="0" baseline="0">
                  <a:solidFill>
                    <a:schemeClr val="dk1"/>
                  </a:solidFill>
                  <a:effectLst/>
                  <a:latin typeface="Cambria Math" panose="02040503050406030204" pitchFamily="18" charset="0"/>
                  <a:ea typeface="+mn-ea"/>
                  <a:cs typeface="+mn-cs"/>
                </a:rPr>
                <a:t>Marginal Social RoR on NMS funding</a:t>
              </a:r>
              <a:endParaRPr lang="en-GB">
                <a:effectLst/>
              </a:endParaRPr>
            </a:p>
            <a:p>
              <a:pPr/>
              <a:r>
                <a:rPr lang="en-GB" sz="1100" b="0" i="0">
                  <a:solidFill>
                    <a:schemeClr val="dk1"/>
                  </a:solidFill>
                  <a:effectLst/>
                  <a:latin typeface="Cambria Math" panose="02040503050406030204" pitchFamily="18" charset="0"/>
                  <a:ea typeface="+mn-ea"/>
                  <a:cs typeface="+mn-cs"/>
                </a:rPr>
                <a:t>Marginal NPSV:=PV of Marginal Net Social Value= Real Marginal Net Social Value×Discount rate</a:t>
              </a:r>
              <a:endParaRPr lang="en-GB">
                <a:effectLst/>
              </a:endParaRPr>
            </a:p>
            <a:p>
              <a:endParaRPr lang="en-GB">
                <a:effectLst/>
              </a:endParaRPr>
            </a:p>
            <a:p>
              <a:r>
                <a:rPr lang="en-GB">
                  <a:effectLst/>
                </a:rPr>
                <a:t>where, deflators and discounting are applied using</a:t>
              </a:r>
              <a:r>
                <a:rPr lang="en-GB" baseline="0">
                  <a:effectLst/>
                </a:rPr>
                <a:t> 2026-27 as the baseline year.</a:t>
              </a:r>
              <a:r>
                <a:rPr lang="en-GB">
                  <a:effectLst/>
                </a:rPr>
                <a:t> </a:t>
              </a:r>
            </a:p>
            <a:p>
              <a:endParaRPr lang="en-GB" sz="1100" i="0" kern="1200"/>
            </a:p>
          </xdr:txBody>
        </xdr:sp>
      </mc:Fallback>
    </mc:AlternateContent>
    <xdr:clientData/>
  </xdr:twoCellAnchor>
  <xdr:twoCellAnchor>
    <xdr:from>
      <xdr:col>3</xdr:col>
      <xdr:colOff>457200</xdr:colOff>
      <xdr:row>50</xdr:row>
      <xdr:rowOff>179071</xdr:rowOff>
    </xdr:from>
    <xdr:to>
      <xdr:col>14</xdr:col>
      <xdr:colOff>600075</xdr:colOff>
      <xdr:row>61</xdr:row>
      <xdr:rowOff>8659</xdr:rowOff>
    </xdr:to>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92F185C8-80D9-4724-A15D-2444F47617BC}"/>
                </a:ext>
              </a:extLst>
            </xdr:cNvPr>
            <xdr:cNvSpPr txBox="1"/>
          </xdr:nvSpPr>
          <xdr:spPr>
            <a:xfrm>
              <a:off x="4890655" y="12119957"/>
              <a:ext cx="10542443" cy="1873134"/>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i="0" u="sng" kern="1200"/>
                <a:t>Total Benefits and Benefits-Costs Ratio</a:t>
              </a:r>
            </a:p>
            <a:p>
              <a:r>
                <a:rPr lang="en-GB" sz="1100" i="0" kern="1200"/>
                <a:t>We can calculate total benefits based</a:t>
              </a:r>
              <a:r>
                <a:rPr lang="en-GB" sz="1100" i="0" kern="1200" baseline="0"/>
                <a:t> on the average and marginal returns as follows:</a:t>
              </a:r>
            </a:p>
            <a:p>
              <a:pPr/>
              <a14:m>
                <m:oMathPara xmlns:m="http://schemas.openxmlformats.org/officeDocument/2006/math">
                  <m:oMathParaPr>
                    <m:jc m:val="centerGroup"/>
                  </m:oMathParaPr>
                  <m:oMath xmlns:m="http://schemas.openxmlformats.org/officeDocument/2006/math">
                    <m:r>
                      <m:rPr>
                        <m:sty m:val="p"/>
                      </m:rPr>
                      <a:rPr lang="en-GB" sz="1100" b="0" i="0" kern="1200">
                        <a:latin typeface="Cambria Math" panose="02040503050406030204" pitchFamily="18" charset="0"/>
                      </a:rPr>
                      <m:t>PV</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of</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Total</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Social</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Benefits</m:t>
                    </m:r>
                    <m:r>
                      <a:rPr lang="en-GB" sz="1100" b="0" i="0" kern="1200">
                        <a:latin typeface="Cambria Math" panose="02040503050406030204" pitchFamily="18" charset="0"/>
                      </a:rPr>
                      <m:t> </m:t>
                    </m:r>
                    <m:d>
                      <m:dPr>
                        <m:ctrlPr>
                          <a:rPr lang="en-GB" sz="1100" b="0" i="1" kern="1200">
                            <a:latin typeface="Cambria Math" panose="02040503050406030204" pitchFamily="18" charset="0"/>
                          </a:rPr>
                        </m:ctrlPr>
                      </m:dPr>
                      <m:e>
                        <m:r>
                          <m:rPr>
                            <m:sty m:val="p"/>
                          </m:rPr>
                          <a:rPr lang="en-GB" sz="1100" b="0" i="0" kern="1200">
                            <a:latin typeface="Cambria Math" panose="02040503050406030204" pitchFamily="18" charset="0"/>
                          </a:rPr>
                          <m:t>based</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on</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average</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return</m:t>
                        </m:r>
                      </m:e>
                    </m:d>
                    <m:r>
                      <m:rPr>
                        <m:aln/>
                      </m:rPr>
                      <a:rPr lang="en-GB" sz="1100" b="0" i="0" kern="1200">
                        <a:latin typeface="Cambria Math" panose="02040503050406030204" pitchFamily="18" charset="0"/>
                      </a:rPr>
                      <m:t>=</m:t>
                    </m:r>
                    <m:r>
                      <m:rPr>
                        <m:sty m:val="p"/>
                      </m:rPr>
                      <a:rPr lang="en-GB" sz="1100" b="0" i="0" kern="1200">
                        <a:latin typeface="Cambria Math" panose="02040503050406030204" pitchFamily="18" charset="0"/>
                      </a:rPr>
                      <m:t>PV</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of</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Social</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Net</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Benefits</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based</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on</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average</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return</m:t>
                    </m:r>
                    <m:r>
                      <a:rPr lang="en-GB" sz="1100" b="0" i="0" kern="1200">
                        <a:latin typeface="Cambria Math" panose="02040503050406030204" pitchFamily="18" charset="0"/>
                      </a:rPr>
                      <m:t>)+</m:t>
                    </m:r>
                    <m:r>
                      <m:rPr>
                        <m:sty m:val="p"/>
                      </m:rPr>
                      <a:rPr lang="en-GB" sz="1100" b="0" i="0" kern="1200">
                        <a:latin typeface="Cambria Math" panose="02040503050406030204" pitchFamily="18" charset="0"/>
                      </a:rPr>
                      <m:t>PV</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of</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Total</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Social</m:t>
                    </m:r>
                    <m:r>
                      <a:rPr lang="en-GB" sz="1100" b="0" i="0" kern="1200">
                        <a:latin typeface="Cambria Math" panose="02040503050406030204" pitchFamily="18" charset="0"/>
                      </a:rPr>
                      <m:t> </m:t>
                    </m:r>
                    <m:r>
                      <m:rPr>
                        <m:sty m:val="p"/>
                      </m:rPr>
                      <a:rPr lang="en-GB" sz="1100" b="0" i="0" kern="1200">
                        <a:latin typeface="Cambria Math" panose="02040503050406030204" pitchFamily="18" charset="0"/>
                      </a:rPr>
                      <m:t>Costs</m:t>
                    </m:r>
                  </m:oMath>
                  <m:oMath xmlns:m="http://schemas.openxmlformats.org/officeDocument/2006/math">
                    <m:r>
                      <m:rPr>
                        <m:aln/>
                      </m:rPr>
                      <a:rPr lang="en-GB" sz="1100" b="0" i="0">
                        <a:solidFill>
                          <a:schemeClr val="dk1"/>
                        </a:solidFill>
                        <a:effectLst/>
                        <a:latin typeface="Cambria Math" panose="02040503050406030204" pitchFamily="18" charset="0"/>
                        <a:ea typeface="+mn-ea"/>
                        <a:cs typeface="+mn-cs"/>
                      </a:rPr>
                      <m:t>=</m:t>
                    </m:r>
                    <m:r>
                      <m:rPr>
                        <m:sty m:val="p"/>
                      </m:rPr>
                      <a:rPr lang="en-GB" sz="1100" b="0" i="0">
                        <a:solidFill>
                          <a:schemeClr val="dk1"/>
                        </a:solidFill>
                        <a:effectLst/>
                        <a:latin typeface="Cambria Math" panose="02040503050406030204" pitchFamily="18" charset="0"/>
                        <a:ea typeface="+mn-ea"/>
                        <a:cs typeface="+mn-cs"/>
                      </a:rPr>
                      <m:t>Average</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NPSV</m:t>
                    </m:r>
                    <m:r>
                      <a:rPr lang="en-GB" sz="1100" b="0" i="0">
                        <a:solidFill>
                          <a:schemeClr val="dk1"/>
                        </a:solidFill>
                        <a:effectLst/>
                        <a:latin typeface="Cambria Math" panose="02040503050406030204" pitchFamily="18" charset="0"/>
                        <a:ea typeface="+mn-ea"/>
                        <a:cs typeface="+mn-cs"/>
                      </a:rPr>
                      <m:t>+</m:t>
                    </m:r>
                    <m:r>
                      <m:rPr>
                        <m:sty m:val="p"/>
                      </m:rPr>
                      <a:rPr lang="en-GB" sz="1100" b="0" i="0">
                        <a:solidFill>
                          <a:schemeClr val="dk1"/>
                        </a:solidFill>
                        <a:effectLst/>
                        <a:latin typeface="Cambria Math" panose="02040503050406030204" pitchFamily="18" charset="0"/>
                        <a:ea typeface="+mn-ea"/>
                        <a:cs typeface="+mn-cs"/>
                      </a:rPr>
                      <m:t>PV</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of</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Total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Social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Costs</m:t>
                    </m:r>
                  </m:oMath>
                </m:oMathPara>
              </a14:m>
              <a:endParaRPr lang="en-GB" sz="1100" b="0" i="0" kern="1200">
                <a:latin typeface="Cambria Math" panose="02040503050406030204" pitchFamily="18" charset="0"/>
              </a:endParaRPr>
            </a:p>
            <a:p>
              <a:pPr/>
              <a14:m>
                <m:oMathPara xmlns:m="http://schemas.openxmlformats.org/officeDocument/2006/math">
                  <m:oMathParaPr>
                    <m:jc m:val="centerGroup"/>
                  </m:oMathParaPr>
                  <m:oMath xmlns:m="http://schemas.openxmlformats.org/officeDocument/2006/math">
                    <m:r>
                      <m:rPr>
                        <m:sty m:val="p"/>
                      </m:rPr>
                      <a:rPr lang="en-GB" sz="1100" b="0" i="0">
                        <a:solidFill>
                          <a:schemeClr val="dk1"/>
                        </a:solidFill>
                        <a:effectLst/>
                        <a:latin typeface="Cambria Math" panose="02040503050406030204" pitchFamily="18" charset="0"/>
                        <a:ea typeface="+mn-ea"/>
                        <a:cs typeface="+mn-cs"/>
                      </a:rPr>
                      <m:t>PV</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of</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Total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Social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Benefits</m:t>
                    </m:r>
                    <m:r>
                      <a:rPr lang="en-GB" sz="1100" b="0" i="0">
                        <a:solidFill>
                          <a:schemeClr val="dk1"/>
                        </a:solidFill>
                        <a:effectLst/>
                        <a:latin typeface="Cambria Math" panose="02040503050406030204" pitchFamily="18" charset="0"/>
                        <a:ea typeface="+mn-ea"/>
                        <a:cs typeface="+mn-cs"/>
                      </a:rPr>
                      <m:t> </m:t>
                    </m:r>
                    <m:d>
                      <m:dPr>
                        <m:ctrlPr>
                          <a:rPr lang="ar-AE" sz="1100" b="0" i="1">
                            <a:solidFill>
                              <a:schemeClr val="dk1"/>
                            </a:solidFill>
                            <a:effectLst/>
                            <a:latin typeface="Cambria Math" panose="02040503050406030204" pitchFamily="18" charset="0"/>
                            <a:ea typeface="+mn-ea"/>
                            <a:cs typeface="+mn-cs"/>
                          </a:rPr>
                        </m:ctrlPr>
                      </m:dPr>
                      <m:e>
                        <m:r>
                          <m:rPr>
                            <m:sty m:val="p"/>
                          </m:rPr>
                          <a:rPr lang="en-GB" sz="1100" b="0" i="0">
                            <a:solidFill>
                              <a:schemeClr val="dk1"/>
                            </a:solidFill>
                            <a:effectLst/>
                            <a:latin typeface="Cambria Math" panose="02040503050406030204" pitchFamily="18" charset="0"/>
                            <a:ea typeface="+mn-ea"/>
                            <a:cs typeface="+mn-cs"/>
                          </a:rPr>
                          <m:t>based</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on</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marginal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return</m:t>
                        </m:r>
                      </m:e>
                    </m:d>
                    <m:r>
                      <m:rPr>
                        <m:aln/>
                      </m:rPr>
                      <a:rPr lang="ar-AE" sz="1100" b="0" i="0">
                        <a:solidFill>
                          <a:schemeClr val="dk1"/>
                        </a:solidFill>
                        <a:effectLst/>
                        <a:latin typeface="Cambria Math" panose="02040503050406030204" pitchFamily="18" charset="0"/>
                        <a:ea typeface="+mn-ea"/>
                        <a:cs typeface="+mn-cs"/>
                      </a:rPr>
                      <m:t>=</m:t>
                    </m:r>
                    <m:r>
                      <m:rPr>
                        <m:sty m:val="p"/>
                      </m:rPr>
                      <a:rPr lang="en-GB" sz="1100" b="0" i="0">
                        <a:solidFill>
                          <a:schemeClr val="dk1"/>
                        </a:solidFill>
                        <a:effectLst/>
                        <a:latin typeface="Cambria Math" panose="02040503050406030204" pitchFamily="18" charset="0"/>
                        <a:ea typeface="+mn-ea"/>
                        <a:cs typeface="+mn-cs"/>
                      </a:rPr>
                      <m:t>PV</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of</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Social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Net</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Benefits</m:t>
                    </m:r>
                    <m:d>
                      <m:dPr>
                        <m:ctrlPr>
                          <a:rPr lang="ar-AE" sz="1100" b="0" i="1">
                            <a:solidFill>
                              <a:schemeClr val="dk1"/>
                            </a:solidFill>
                            <a:effectLst/>
                            <a:latin typeface="Cambria Math" panose="02040503050406030204" pitchFamily="18" charset="0"/>
                            <a:ea typeface="+mn-ea"/>
                            <a:cs typeface="+mn-cs"/>
                          </a:rPr>
                        </m:ctrlPr>
                      </m:dPr>
                      <m:e>
                        <m:r>
                          <m:rPr>
                            <m:sty m:val="p"/>
                          </m:rPr>
                          <a:rPr lang="en-GB" sz="1100" b="0" i="0">
                            <a:solidFill>
                              <a:schemeClr val="dk1"/>
                            </a:solidFill>
                            <a:effectLst/>
                            <a:latin typeface="Cambria Math" panose="02040503050406030204" pitchFamily="18" charset="0"/>
                            <a:ea typeface="+mn-ea"/>
                            <a:cs typeface="+mn-cs"/>
                          </a:rPr>
                          <m:t>based</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on</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marginal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return</m:t>
                        </m:r>
                      </m:e>
                    </m:d>
                    <m:r>
                      <a:rPr lang="en-GB" sz="1100" b="0" i="0">
                        <a:solidFill>
                          <a:schemeClr val="dk1"/>
                        </a:solidFill>
                        <a:effectLst/>
                        <a:latin typeface="Cambria Math" panose="02040503050406030204" pitchFamily="18" charset="0"/>
                        <a:ea typeface="+mn-ea"/>
                        <a:cs typeface="+mn-cs"/>
                      </a:rPr>
                      <m:t>+</m:t>
                    </m:r>
                    <m:r>
                      <m:rPr>
                        <m:sty m:val="p"/>
                      </m:rPr>
                      <a:rPr lang="en-GB" sz="1100" b="0" i="0">
                        <a:solidFill>
                          <a:schemeClr val="dk1"/>
                        </a:solidFill>
                        <a:effectLst/>
                        <a:latin typeface="Cambria Math" panose="02040503050406030204" pitchFamily="18" charset="0"/>
                        <a:ea typeface="+mn-ea"/>
                        <a:cs typeface="+mn-cs"/>
                      </a:rPr>
                      <m:t>PV</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of</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Total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Social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Costs</m:t>
                    </m:r>
                  </m:oMath>
                  <m:oMath xmlns:m="http://schemas.openxmlformats.org/officeDocument/2006/math">
                    <m:r>
                      <m:rPr>
                        <m:aln/>
                      </m:rPr>
                      <a:rPr lang="en-GB" sz="1100" b="0" i="0">
                        <a:solidFill>
                          <a:schemeClr val="dk1"/>
                        </a:solidFill>
                        <a:effectLst/>
                        <a:latin typeface="Cambria Math" panose="02040503050406030204" pitchFamily="18" charset="0"/>
                        <a:ea typeface="+mn-ea"/>
                        <a:cs typeface="+mn-cs"/>
                      </a:rPr>
                      <m:t>=</m:t>
                    </m:r>
                    <m:r>
                      <m:rPr>
                        <m:sty m:val="p"/>
                      </m:rPr>
                      <a:rPr lang="en-GB" sz="1100" b="0" i="0">
                        <a:solidFill>
                          <a:schemeClr val="dk1"/>
                        </a:solidFill>
                        <a:effectLst/>
                        <a:latin typeface="Cambria Math" panose="02040503050406030204" pitchFamily="18" charset="0"/>
                        <a:ea typeface="+mn-ea"/>
                        <a:cs typeface="+mn-cs"/>
                      </a:rPr>
                      <m:t>Marginal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NPSV</m:t>
                    </m:r>
                    <m:r>
                      <a:rPr lang="en-GB" sz="1100" b="0" i="0">
                        <a:solidFill>
                          <a:schemeClr val="dk1"/>
                        </a:solidFill>
                        <a:effectLst/>
                        <a:latin typeface="Cambria Math" panose="02040503050406030204" pitchFamily="18" charset="0"/>
                        <a:ea typeface="+mn-ea"/>
                        <a:cs typeface="+mn-cs"/>
                      </a:rPr>
                      <m:t>+</m:t>
                    </m:r>
                    <m:r>
                      <m:rPr>
                        <m:sty m:val="p"/>
                      </m:rPr>
                      <a:rPr lang="en-GB" sz="1100" b="0" i="0">
                        <a:solidFill>
                          <a:schemeClr val="dk1"/>
                        </a:solidFill>
                        <a:effectLst/>
                        <a:latin typeface="Cambria Math" panose="02040503050406030204" pitchFamily="18" charset="0"/>
                        <a:ea typeface="+mn-ea"/>
                        <a:cs typeface="+mn-cs"/>
                      </a:rPr>
                      <m:t>PV</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of</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Total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Social</m:t>
                    </m:r>
                    <m:r>
                      <a:rPr lang="en-GB" sz="1100" b="0" i="0">
                        <a:solidFill>
                          <a:schemeClr val="dk1"/>
                        </a:solidFill>
                        <a:effectLst/>
                        <a:latin typeface="Cambria Math" panose="02040503050406030204" pitchFamily="18" charset="0"/>
                        <a:ea typeface="+mn-ea"/>
                        <a:cs typeface="+mn-cs"/>
                      </a:rPr>
                      <m:t> </m:t>
                    </m:r>
                    <m:r>
                      <m:rPr>
                        <m:sty m:val="p"/>
                      </m:rPr>
                      <a:rPr lang="en-GB" sz="1100" b="0" i="0">
                        <a:solidFill>
                          <a:schemeClr val="dk1"/>
                        </a:solidFill>
                        <a:effectLst/>
                        <a:latin typeface="Cambria Math" panose="02040503050406030204" pitchFamily="18" charset="0"/>
                        <a:ea typeface="+mn-ea"/>
                        <a:cs typeface="+mn-cs"/>
                      </a:rPr>
                      <m:t>Costs</m:t>
                    </m:r>
                  </m:oMath>
                </m:oMathPara>
              </a14:m>
              <a:endParaRPr lang="en-GB" sz="1100" b="0" i="0" kern="1200">
                <a:latin typeface="Cambria Math" panose="02040503050406030204" pitchFamily="18" charset="0"/>
              </a:endParaRPr>
            </a:p>
            <a:p>
              <a:endParaRPr lang="en-GB" sz="1100" b="0" i="0" kern="1200">
                <a:latin typeface="Cambria Math" panose="02040503050406030204" pitchFamily="18" charset="0"/>
              </a:endParaRPr>
            </a:p>
            <a:p>
              <a:r>
                <a:rPr lang="en-GB" sz="1100" b="0" i="0" kern="1200">
                  <a:latin typeface="+mn-lt"/>
                </a:rPr>
                <a:t>And finally, the Benefits-Costs</a:t>
              </a:r>
              <a:r>
                <a:rPr lang="en-GB" sz="1100" b="0" i="0" kern="1200" baseline="0">
                  <a:latin typeface="+mn-lt"/>
                </a:rPr>
                <a:t> Ratio (BCR) can be defined as follows:</a:t>
              </a:r>
            </a:p>
            <a:p>
              <a:pPr/>
              <a14:m>
                <m:oMathPara xmlns:m="http://schemas.openxmlformats.org/officeDocument/2006/math">
                  <m:oMathParaPr>
                    <m:jc m:val="centerGroup"/>
                  </m:oMathParaPr>
                  <m:oMath xmlns:m="http://schemas.openxmlformats.org/officeDocument/2006/math">
                    <m:r>
                      <m:rPr>
                        <m:sty m:val="p"/>
                      </m:rPr>
                      <a:rPr lang="en-GB" sz="1100" b="0" i="0" kern="1200" baseline="0">
                        <a:latin typeface="Cambria Math" panose="02040503050406030204" pitchFamily="18" charset="0"/>
                      </a:rPr>
                      <m:t>Benefits</m:t>
                    </m:r>
                    <m:r>
                      <a:rPr lang="en-GB" sz="1100" b="0" i="0" kern="1200" baseline="0">
                        <a:latin typeface="Cambria Math" panose="02040503050406030204" pitchFamily="18" charset="0"/>
                      </a:rPr>
                      <m:t>−</m:t>
                    </m:r>
                    <m:r>
                      <m:rPr>
                        <m:sty m:val="p"/>
                      </m:rPr>
                      <a:rPr lang="en-GB" sz="1100" b="0" i="0" kern="1200" baseline="0">
                        <a:latin typeface="Cambria Math" panose="02040503050406030204" pitchFamily="18" charset="0"/>
                      </a:rPr>
                      <m:t>Cost</m:t>
                    </m:r>
                    <m:r>
                      <a:rPr lang="en-GB" sz="1100" b="0" i="0" kern="1200" baseline="0">
                        <a:latin typeface="Cambria Math" panose="02040503050406030204" pitchFamily="18" charset="0"/>
                      </a:rPr>
                      <m:t> </m:t>
                    </m:r>
                    <m:r>
                      <m:rPr>
                        <m:sty m:val="p"/>
                      </m:rPr>
                      <a:rPr lang="en-GB" sz="1100" b="0" i="0" kern="1200" baseline="0">
                        <a:latin typeface="Cambria Math" panose="02040503050406030204" pitchFamily="18" charset="0"/>
                      </a:rPr>
                      <m:t>Ratio</m:t>
                    </m:r>
                    <m:r>
                      <a:rPr lang="en-GB" sz="1100" b="0" i="0" kern="1200" baseline="0">
                        <a:latin typeface="Cambria Math" panose="02040503050406030204" pitchFamily="18" charset="0"/>
                      </a:rPr>
                      <m:t> =</m:t>
                    </m:r>
                    <m:f>
                      <m:fPr>
                        <m:ctrlPr>
                          <a:rPr lang="en-GB" sz="1100" b="0" i="1" kern="1200" baseline="0">
                            <a:latin typeface="Cambria Math" panose="02040503050406030204" pitchFamily="18" charset="0"/>
                          </a:rPr>
                        </m:ctrlPr>
                      </m:fPr>
                      <m:num>
                        <m:r>
                          <m:rPr>
                            <m:sty m:val="p"/>
                          </m:rPr>
                          <a:rPr lang="en-GB" sz="1100" b="0" i="0" kern="1200" baseline="0">
                            <a:latin typeface="Cambria Math" panose="02040503050406030204" pitchFamily="18" charset="0"/>
                          </a:rPr>
                          <m:t>PV</m:t>
                        </m:r>
                        <m:r>
                          <a:rPr lang="en-GB" sz="1100" b="0" i="0" kern="1200" baseline="0">
                            <a:latin typeface="Cambria Math" panose="02040503050406030204" pitchFamily="18" charset="0"/>
                          </a:rPr>
                          <m:t> </m:t>
                        </m:r>
                        <m:r>
                          <m:rPr>
                            <m:sty m:val="p"/>
                          </m:rPr>
                          <a:rPr lang="en-GB" sz="1100" b="0" i="0" kern="1200" baseline="0">
                            <a:latin typeface="Cambria Math" panose="02040503050406030204" pitchFamily="18" charset="0"/>
                          </a:rPr>
                          <m:t>of</m:t>
                        </m:r>
                        <m:r>
                          <a:rPr lang="en-GB" sz="1100" b="0" i="0" kern="1200" baseline="0">
                            <a:latin typeface="Cambria Math" panose="02040503050406030204" pitchFamily="18" charset="0"/>
                          </a:rPr>
                          <m:t> </m:t>
                        </m:r>
                        <m:r>
                          <m:rPr>
                            <m:sty m:val="p"/>
                          </m:rPr>
                          <a:rPr lang="en-GB" sz="1100" b="0" i="0" baseline="0">
                            <a:solidFill>
                              <a:schemeClr val="dk1"/>
                            </a:solidFill>
                            <a:effectLst/>
                            <a:latin typeface="Cambria Math" panose="02040503050406030204" pitchFamily="18" charset="0"/>
                            <a:ea typeface="+mn-ea"/>
                            <a:cs typeface="+mn-cs"/>
                          </a:rPr>
                          <m:t>Total</m:t>
                        </m:r>
                        <m:r>
                          <a:rPr lang="en-GB" sz="1100" b="0" i="0" baseline="0">
                            <a:solidFill>
                              <a:schemeClr val="dk1"/>
                            </a:solidFill>
                            <a:effectLst/>
                            <a:latin typeface="Cambria Math" panose="02040503050406030204" pitchFamily="18" charset="0"/>
                            <a:ea typeface="+mn-ea"/>
                            <a:cs typeface="+mn-cs"/>
                          </a:rPr>
                          <m:t> </m:t>
                        </m:r>
                        <m:r>
                          <m:rPr>
                            <m:sty m:val="p"/>
                          </m:rPr>
                          <a:rPr lang="en-GB" sz="1100" b="0" i="0" baseline="0">
                            <a:solidFill>
                              <a:schemeClr val="dk1"/>
                            </a:solidFill>
                            <a:effectLst/>
                            <a:latin typeface="Cambria Math" panose="02040503050406030204" pitchFamily="18" charset="0"/>
                            <a:ea typeface="+mn-ea"/>
                            <a:cs typeface="+mn-cs"/>
                          </a:rPr>
                          <m:t>Social</m:t>
                        </m:r>
                        <m:r>
                          <a:rPr lang="en-GB" sz="1100" b="0" i="0" baseline="0">
                            <a:solidFill>
                              <a:schemeClr val="dk1"/>
                            </a:solidFill>
                            <a:effectLst/>
                            <a:latin typeface="Cambria Math" panose="02040503050406030204" pitchFamily="18" charset="0"/>
                            <a:ea typeface="+mn-ea"/>
                            <a:cs typeface="+mn-cs"/>
                          </a:rPr>
                          <m:t> </m:t>
                        </m:r>
                        <m:r>
                          <m:rPr>
                            <m:sty m:val="p"/>
                          </m:rPr>
                          <a:rPr lang="en-GB" sz="1100" b="0" i="0" kern="1200" baseline="0">
                            <a:latin typeface="Cambria Math" panose="02040503050406030204" pitchFamily="18" charset="0"/>
                          </a:rPr>
                          <m:t>Benefits</m:t>
                        </m:r>
                      </m:num>
                      <m:den>
                        <m:r>
                          <m:rPr>
                            <m:sty m:val="p"/>
                          </m:rPr>
                          <a:rPr lang="en-GB" sz="1100" b="0" i="0" kern="1200" baseline="0">
                            <a:latin typeface="Cambria Math" panose="02040503050406030204" pitchFamily="18" charset="0"/>
                          </a:rPr>
                          <m:t>PV</m:t>
                        </m:r>
                        <m:r>
                          <a:rPr lang="en-GB" sz="1100" b="0" i="0" kern="1200" baseline="0">
                            <a:latin typeface="Cambria Math" panose="02040503050406030204" pitchFamily="18" charset="0"/>
                          </a:rPr>
                          <m:t> </m:t>
                        </m:r>
                        <m:r>
                          <m:rPr>
                            <m:sty m:val="p"/>
                          </m:rPr>
                          <a:rPr lang="en-GB" sz="1100" b="0" i="0" kern="1200" baseline="0">
                            <a:latin typeface="Cambria Math" panose="02040503050406030204" pitchFamily="18" charset="0"/>
                          </a:rPr>
                          <m:t>of</m:t>
                        </m:r>
                        <m:r>
                          <a:rPr lang="en-GB" sz="1100" b="0" i="0" kern="1200" baseline="0">
                            <a:latin typeface="Cambria Math" panose="02040503050406030204" pitchFamily="18" charset="0"/>
                          </a:rPr>
                          <m:t> </m:t>
                        </m:r>
                        <m:r>
                          <m:rPr>
                            <m:sty m:val="p"/>
                          </m:rPr>
                          <a:rPr lang="en-GB" sz="1100" b="0" i="0" kern="1200" baseline="0">
                            <a:latin typeface="Cambria Math" panose="02040503050406030204" pitchFamily="18" charset="0"/>
                          </a:rPr>
                          <m:t>Total</m:t>
                        </m:r>
                        <m:r>
                          <a:rPr lang="en-GB" sz="1100" b="0" i="0" kern="1200" baseline="0">
                            <a:latin typeface="Cambria Math" panose="02040503050406030204" pitchFamily="18" charset="0"/>
                          </a:rPr>
                          <m:t> </m:t>
                        </m:r>
                        <m:r>
                          <m:rPr>
                            <m:sty m:val="p"/>
                          </m:rPr>
                          <a:rPr lang="en-GB" sz="1100" b="0" i="0" kern="1200" baseline="0">
                            <a:latin typeface="Cambria Math" panose="02040503050406030204" pitchFamily="18" charset="0"/>
                          </a:rPr>
                          <m:t>Social</m:t>
                        </m:r>
                        <m:r>
                          <a:rPr lang="en-GB" sz="1100" b="0" i="0" kern="1200" baseline="0">
                            <a:latin typeface="Cambria Math" panose="02040503050406030204" pitchFamily="18" charset="0"/>
                          </a:rPr>
                          <m:t> </m:t>
                        </m:r>
                        <m:r>
                          <m:rPr>
                            <m:sty m:val="p"/>
                          </m:rPr>
                          <a:rPr lang="en-GB" sz="1100" b="0" i="0" kern="1200" baseline="0">
                            <a:latin typeface="Cambria Math" panose="02040503050406030204" pitchFamily="18" charset="0"/>
                          </a:rPr>
                          <m:t>Costs</m:t>
                        </m:r>
                      </m:den>
                    </m:f>
                  </m:oMath>
                </m:oMathPara>
              </a14:m>
              <a:endParaRPr lang="en-GB" sz="1100" b="0" i="0" kern="1200" baseline="0">
                <a:latin typeface="+mn-lt"/>
              </a:endParaRPr>
            </a:p>
            <a:p>
              <a:endParaRPr lang="en-GB" sz="1100" b="0" i="0" kern="1200" baseline="0">
                <a:latin typeface="+mn-lt"/>
              </a:endParaRPr>
            </a:p>
            <a:p>
              <a:br>
                <a:rPr lang="en-GB" sz="1100" b="0" i="0" kern="1200">
                  <a:latin typeface="Cambria Math" panose="02040503050406030204" pitchFamily="18" charset="0"/>
                </a:rPr>
              </a:br>
              <a:br>
                <a:rPr lang="en-GB" sz="1100" b="0" i="0" kern="1200">
                  <a:latin typeface="Cambria Math" panose="02040503050406030204" pitchFamily="18" charset="0"/>
                </a:rPr>
              </a:br>
              <a:br>
                <a:rPr lang="en-GB" sz="1100" b="0" i="0" kern="1200">
                  <a:latin typeface="Cambria Math" panose="02040503050406030204" pitchFamily="18" charset="0"/>
                </a:rPr>
              </a:br>
              <a:endParaRPr lang="en-GB" sz="1100" i="0" kern="1200"/>
            </a:p>
          </xdr:txBody>
        </xdr:sp>
      </mc:Choice>
      <mc:Fallback xmlns="">
        <xdr:sp macro="" textlink="">
          <xdr:nvSpPr>
            <xdr:cNvPr id="9" name="TextBox 8">
              <a:extLst>
                <a:ext uri="{FF2B5EF4-FFF2-40B4-BE49-F238E27FC236}">
                  <a16:creationId xmlns:a16="http://schemas.microsoft.com/office/drawing/2014/main" id="{92F185C8-80D9-4724-A15D-2444F47617BC}"/>
                </a:ext>
              </a:extLst>
            </xdr:cNvPr>
            <xdr:cNvSpPr txBox="1"/>
          </xdr:nvSpPr>
          <xdr:spPr>
            <a:xfrm>
              <a:off x="4890655" y="12119957"/>
              <a:ext cx="10542443" cy="1873134"/>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b="1" i="0" u="sng" kern="1200"/>
                <a:t>Total Benefits and Benefits-Costs Ratio</a:t>
              </a:r>
            </a:p>
            <a:p>
              <a:r>
                <a:rPr lang="en-GB" sz="1100" i="0" kern="1200"/>
                <a:t>We can calculate total benefits based</a:t>
              </a:r>
              <a:r>
                <a:rPr lang="en-GB" sz="1100" i="0" kern="1200" baseline="0"/>
                <a:t> on the average and marginal returns as follows:</a:t>
              </a:r>
            </a:p>
            <a:p>
              <a:pPr/>
              <a:r>
                <a:rPr lang="en-GB" sz="1100" b="0" i="0" kern="1200">
                  <a:latin typeface="Cambria Math" panose="02040503050406030204" pitchFamily="18" charset="0"/>
                </a:rPr>
                <a:t>PV of Total Social Benefits (based on average return)&amp;=PV of Social Net Benefits (based on average return)+PV of Total Social Costs</a:t>
              </a:r>
              <a:br>
                <a:rPr lang="en-GB" sz="1100" b="0" i="0" kern="1200">
                  <a:latin typeface="Cambria Math" panose="02040503050406030204" pitchFamily="18" charset="0"/>
                </a:rPr>
              </a:br>
              <a:r>
                <a:rPr lang="en-GB" sz="1100" b="0" i="0">
                  <a:solidFill>
                    <a:schemeClr val="dk1"/>
                  </a:solidFill>
                  <a:effectLst/>
                  <a:latin typeface="Cambria Math" panose="02040503050406030204" pitchFamily="18" charset="0"/>
                  <a:ea typeface="+mn-ea"/>
                  <a:cs typeface="+mn-cs"/>
                </a:rPr>
                <a:t>&amp;=Average NPSV+PV of Total Social Costs</a:t>
              </a:r>
              <a:endParaRPr lang="en-GB" sz="1100" b="0" i="0" kern="1200">
                <a:latin typeface="Cambria Math" panose="02040503050406030204" pitchFamily="18" charset="0"/>
              </a:endParaRPr>
            </a:p>
            <a:p>
              <a:pPr/>
              <a:r>
                <a:rPr lang="en-GB" sz="1100" b="0" i="0">
                  <a:solidFill>
                    <a:schemeClr val="dk1"/>
                  </a:solidFill>
                  <a:effectLst/>
                  <a:latin typeface="Cambria Math" panose="02040503050406030204" pitchFamily="18" charset="0"/>
                  <a:ea typeface="+mn-ea"/>
                  <a:cs typeface="+mn-cs"/>
                </a:rPr>
                <a:t>PV of Total Social Benefits </a:t>
              </a:r>
              <a:r>
                <a:rPr lang="ar-AE" sz="1100" b="0" i="0">
                  <a:solidFill>
                    <a:schemeClr val="dk1"/>
                  </a:solidFill>
                  <a:effectLst/>
                  <a:latin typeface="Cambria Math" panose="02040503050406030204" pitchFamily="18" charset="0"/>
                  <a:ea typeface="+mn-ea"/>
                  <a:cs typeface="+mn-cs"/>
                </a:rPr>
                <a:t>(</a:t>
              </a:r>
              <a:r>
                <a:rPr lang="en-GB" sz="1100" b="0" i="0">
                  <a:solidFill>
                    <a:schemeClr val="dk1"/>
                  </a:solidFill>
                  <a:effectLst/>
                  <a:latin typeface="Cambria Math" panose="02040503050406030204" pitchFamily="18" charset="0"/>
                  <a:ea typeface="+mn-ea"/>
                  <a:cs typeface="+mn-cs"/>
                </a:rPr>
                <a:t>based on marginal return)</a:t>
              </a:r>
              <a:r>
                <a:rPr lang="ar-AE" sz="1100" b="0" i="0">
                  <a:solidFill>
                    <a:schemeClr val="dk1"/>
                  </a:solidFill>
                  <a:effectLst/>
                  <a:latin typeface="Cambria Math" panose="02040503050406030204" pitchFamily="18" charset="0"/>
                  <a:ea typeface="+mn-ea"/>
                  <a:cs typeface="+mn-cs"/>
                </a:rPr>
                <a:t>&amp;=</a:t>
              </a:r>
              <a:r>
                <a:rPr lang="en-GB" sz="1100" b="0" i="0">
                  <a:solidFill>
                    <a:schemeClr val="dk1"/>
                  </a:solidFill>
                  <a:effectLst/>
                  <a:latin typeface="Cambria Math" panose="02040503050406030204" pitchFamily="18" charset="0"/>
                  <a:ea typeface="+mn-ea"/>
                  <a:cs typeface="+mn-cs"/>
                </a:rPr>
                <a:t>PV of Social Net Benefits</a:t>
              </a:r>
              <a:r>
                <a:rPr lang="ar-AE" sz="1100" b="0" i="0">
                  <a:solidFill>
                    <a:schemeClr val="dk1"/>
                  </a:solidFill>
                  <a:effectLst/>
                  <a:latin typeface="Cambria Math" panose="02040503050406030204" pitchFamily="18" charset="0"/>
                  <a:ea typeface="+mn-ea"/>
                  <a:cs typeface="+mn-cs"/>
                </a:rPr>
                <a:t>(</a:t>
              </a:r>
              <a:r>
                <a:rPr lang="en-GB" sz="1100" b="0" i="0">
                  <a:solidFill>
                    <a:schemeClr val="dk1"/>
                  </a:solidFill>
                  <a:effectLst/>
                  <a:latin typeface="Cambria Math" panose="02040503050406030204" pitchFamily="18" charset="0"/>
                  <a:ea typeface="+mn-ea"/>
                  <a:cs typeface="+mn-cs"/>
                </a:rPr>
                <a:t>based on marginal return)+PV of Total Social Costs</a:t>
              </a:r>
              <a:br>
                <a:rPr lang="en-GB" sz="1100" b="0" i="0">
                  <a:solidFill>
                    <a:schemeClr val="dk1"/>
                  </a:solidFill>
                  <a:effectLst/>
                  <a:latin typeface="Cambria Math" panose="02040503050406030204" pitchFamily="18" charset="0"/>
                  <a:ea typeface="+mn-ea"/>
                  <a:cs typeface="+mn-cs"/>
                </a:rPr>
              </a:br>
              <a:r>
                <a:rPr lang="en-GB" sz="1100" b="0" i="0">
                  <a:solidFill>
                    <a:schemeClr val="dk1"/>
                  </a:solidFill>
                  <a:effectLst/>
                  <a:latin typeface="Cambria Math" panose="02040503050406030204" pitchFamily="18" charset="0"/>
                  <a:ea typeface="+mn-ea"/>
                  <a:cs typeface="+mn-cs"/>
                </a:rPr>
                <a:t>&amp;=Marginal NPSV+PV of Total Social Costs</a:t>
              </a:r>
              <a:endParaRPr lang="en-GB" sz="1100" b="0" i="0" kern="1200">
                <a:latin typeface="Cambria Math" panose="02040503050406030204" pitchFamily="18" charset="0"/>
              </a:endParaRPr>
            </a:p>
            <a:p>
              <a:endParaRPr lang="en-GB" sz="1100" b="0" i="0" kern="1200">
                <a:latin typeface="Cambria Math" panose="02040503050406030204" pitchFamily="18" charset="0"/>
              </a:endParaRPr>
            </a:p>
            <a:p>
              <a:r>
                <a:rPr lang="en-GB" sz="1100" b="0" i="0" kern="1200">
                  <a:latin typeface="+mn-lt"/>
                </a:rPr>
                <a:t>And finally, the Benefits-Costs</a:t>
              </a:r>
              <a:r>
                <a:rPr lang="en-GB" sz="1100" b="0" i="0" kern="1200" baseline="0">
                  <a:latin typeface="+mn-lt"/>
                </a:rPr>
                <a:t> Ratio (BCR) can be defined as follows:</a:t>
              </a:r>
            </a:p>
            <a:p>
              <a:pPr/>
              <a:r>
                <a:rPr lang="en-GB" sz="1100" b="0" i="0" kern="1200" baseline="0">
                  <a:latin typeface="Cambria Math" panose="02040503050406030204" pitchFamily="18" charset="0"/>
                </a:rPr>
                <a:t>Benefits−Cost Ratio =(PV of </a:t>
              </a:r>
              <a:r>
                <a:rPr lang="en-GB" sz="1100" b="0" i="0" baseline="0">
                  <a:solidFill>
                    <a:schemeClr val="dk1"/>
                  </a:solidFill>
                  <a:effectLst/>
                  <a:latin typeface="Cambria Math" panose="02040503050406030204" pitchFamily="18" charset="0"/>
                  <a:ea typeface="+mn-ea"/>
                  <a:cs typeface="+mn-cs"/>
                </a:rPr>
                <a:t>Total Social </a:t>
              </a:r>
              <a:r>
                <a:rPr lang="en-GB" sz="1100" b="0" i="0" kern="1200" baseline="0">
                  <a:latin typeface="Cambria Math" panose="02040503050406030204" pitchFamily="18" charset="0"/>
                </a:rPr>
                <a:t>Benefits)/(PV of Total Social Costs)</a:t>
              </a:r>
              <a:endParaRPr lang="en-GB" sz="1100" b="0" i="0" kern="1200" baseline="0">
                <a:latin typeface="+mn-lt"/>
              </a:endParaRPr>
            </a:p>
            <a:p>
              <a:endParaRPr lang="en-GB" sz="1100" b="0" i="0" kern="1200" baseline="0">
                <a:latin typeface="+mn-lt"/>
              </a:endParaRPr>
            </a:p>
            <a:p>
              <a:br>
                <a:rPr lang="en-GB" sz="1100" b="0" i="0" kern="1200">
                  <a:latin typeface="Cambria Math" panose="02040503050406030204" pitchFamily="18" charset="0"/>
                </a:rPr>
              </a:br>
              <a:br>
                <a:rPr lang="en-GB" sz="1100" b="0" i="0" kern="1200">
                  <a:latin typeface="Cambria Math" panose="02040503050406030204" pitchFamily="18" charset="0"/>
                </a:rPr>
              </a:br>
              <a:br>
                <a:rPr lang="en-GB" sz="1100" b="0" i="0" kern="1200">
                  <a:latin typeface="Cambria Math" panose="02040503050406030204" pitchFamily="18" charset="0"/>
                </a:rPr>
              </a:br>
              <a:endParaRPr lang="en-GB" sz="1100" i="0" kern="1200"/>
            </a:p>
          </xdr:txBody>
        </xdr:sp>
      </mc:Fallback>
    </mc:AlternateContent>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allum_dias_npl_co_uk/Documents/Callum's%20OneDrive/SR24-25/NMS%20Innovation%20Stream%20Business%20Case%20Model%2020251023.xlsx" TargetMode="External"/><Relationship Id="rId2" Type="http://schemas.openxmlformats.org/officeDocument/2006/relationships/externalLinkPath" Target="https://npluk-my.sharepoint.com/personal/callum_dias_npl_co_uk/Documents/Callum's%20OneDrive/SR24-25/NMS%20Innovation%20Stream%20Business%20Case%20Model%2020251023.xlsx" TargetMode="External"/><Relationship Id="rId1" Type="http://schemas.openxmlformats.org/officeDocument/2006/relationships/externalLinkPath" Target="/personal/callum_dias_npl_co_uk/Documents/Callum's%20OneDrive/SR24-25/NMS%20Innovation%20Stream%20Business%20Case%20Model%2020251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0.Overview"/>
      <sheetName val="1.Benefits"/>
      <sheetName val="2.Costs"/>
      <sheetName val="2a. Opportunity Cost Calc"/>
      <sheetName val="3.NPV Analysis"/>
      <sheetName val="4.Discount factor"/>
      <sheetName val="NIST-type option"/>
      <sheetName val="28062024 deflator update"/>
    </sheetNames>
    <sheetDataSet>
      <sheetData sheetId="0"/>
      <sheetData sheetId="1">
        <row r="31">
          <cell r="B31">
            <v>227.59995449056851</v>
          </cell>
        </row>
      </sheetData>
      <sheetData sheetId="2">
        <row r="22">
          <cell r="B22">
            <v>53.451056096233444</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56C13-EA80-4158-8253-C6ECEF94EAF0}">
  <dimension ref="A1:B10"/>
  <sheetViews>
    <sheetView tabSelected="1" workbookViewId="0">
      <selection activeCell="B16" sqref="B16"/>
    </sheetView>
  </sheetViews>
  <sheetFormatPr defaultRowHeight="14.4" x14ac:dyDescent="0.3"/>
  <cols>
    <col min="1" max="1" width="63.77734375" customWidth="1"/>
    <col min="2" max="2" width="90" bestFit="1" customWidth="1"/>
  </cols>
  <sheetData>
    <row r="1" spans="1:2" ht="68.400000000000006" customHeight="1" x14ac:dyDescent="0.3">
      <c r="A1" s="43" t="s">
        <v>100</v>
      </c>
      <c r="B1" s="43"/>
    </row>
    <row r="3" spans="1:2" x14ac:dyDescent="0.3">
      <c r="A3" s="31" t="s">
        <v>0</v>
      </c>
      <c r="B3" s="31" t="s">
        <v>1</v>
      </c>
    </row>
    <row r="4" spans="1:2" x14ac:dyDescent="0.3">
      <c r="A4" t="s">
        <v>2</v>
      </c>
      <c r="B4" t="s">
        <v>99</v>
      </c>
    </row>
    <row r="5" spans="1:2" x14ac:dyDescent="0.3">
      <c r="A5" t="s">
        <v>3</v>
      </c>
      <c r="B5" t="s">
        <v>80</v>
      </c>
    </row>
    <row r="6" spans="1:2" x14ac:dyDescent="0.3">
      <c r="A6" t="s">
        <v>4</v>
      </c>
      <c r="B6" t="s">
        <v>5</v>
      </c>
    </row>
    <row r="7" spans="1:2" x14ac:dyDescent="0.3">
      <c r="A7" t="s">
        <v>6</v>
      </c>
      <c r="B7" t="s">
        <v>7</v>
      </c>
    </row>
    <row r="8" spans="1:2" x14ac:dyDescent="0.3">
      <c r="A8" t="s">
        <v>8</v>
      </c>
      <c r="B8" t="s">
        <v>103</v>
      </c>
    </row>
    <row r="9" spans="1:2" x14ac:dyDescent="0.3">
      <c r="A9" t="s">
        <v>9</v>
      </c>
      <c r="B9" t="s">
        <v>101</v>
      </c>
    </row>
    <row r="10" spans="1:2" x14ac:dyDescent="0.3">
      <c r="A10" t="s">
        <v>77</v>
      </c>
      <c r="B10" s="8" t="s">
        <v>102</v>
      </c>
    </row>
  </sheetData>
  <mergeCells count="1">
    <mergeCell ref="A1:B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57250-EF48-495C-B699-64BE9EEDD6DE}">
  <dimension ref="A25:I36"/>
  <sheetViews>
    <sheetView topLeftCell="B26" workbookViewId="0">
      <selection activeCell="E39" sqref="E39"/>
    </sheetView>
  </sheetViews>
  <sheetFormatPr defaultColWidth="8.88671875" defaultRowHeight="14.4" x14ac:dyDescent="0.3"/>
  <cols>
    <col min="1" max="1" width="20.33203125" style="9" customWidth="1"/>
    <col min="2" max="2" width="42.5546875" style="9" bestFit="1" customWidth="1"/>
    <col min="3" max="3" width="43.109375" style="9" customWidth="1"/>
    <col min="4" max="4" width="18.109375" style="9" bestFit="1" customWidth="1"/>
    <col min="5" max="5" width="37.33203125" style="9" customWidth="1"/>
    <col min="6" max="6" width="28" style="9" bestFit="1" customWidth="1"/>
    <col min="7" max="7" width="27.88671875" style="9" bestFit="1" customWidth="1"/>
    <col min="8" max="8" width="37.33203125" style="9" customWidth="1"/>
    <col min="9" max="9" width="23.77734375" style="9" customWidth="1"/>
    <col min="10" max="16384" width="8.88671875" style="9"/>
  </cols>
  <sheetData>
    <row r="25" spans="1:9" ht="33" customHeight="1" x14ac:dyDescent="0.3">
      <c r="A25" s="44" t="s">
        <v>97</v>
      </c>
      <c r="B25" s="45"/>
    </row>
    <row r="26" spans="1:9" s="33" customFormat="1" ht="31.2" x14ac:dyDescent="0.3">
      <c r="A26" s="33" t="s">
        <v>10</v>
      </c>
      <c r="B26" s="33" t="s">
        <v>11</v>
      </c>
      <c r="C26" s="33" t="s">
        <v>12</v>
      </c>
      <c r="D26" s="33" t="s">
        <v>13</v>
      </c>
      <c r="E26" s="33" t="s">
        <v>14</v>
      </c>
      <c r="F26" s="33" t="s">
        <v>84</v>
      </c>
      <c r="G26" s="33" t="s">
        <v>85</v>
      </c>
      <c r="H26" s="33" t="s">
        <v>86</v>
      </c>
      <c r="I26" s="33" t="s">
        <v>87</v>
      </c>
    </row>
    <row r="27" spans="1:9" ht="43.2" x14ac:dyDescent="0.3">
      <c r="A27" s="9" t="s">
        <v>15</v>
      </c>
      <c r="B27" s="9" t="s">
        <v>16</v>
      </c>
      <c r="C27" s="35">
        <f>'Option1 - Pref Option (BAU)'!$G$40</f>
        <v>5407.8643957107024</v>
      </c>
      <c r="D27" s="34">
        <f>'Option1 - Pref Option (BAU)'!B54</f>
        <v>2.9380573942166404</v>
      </c>
      <c r="E27" s="35">
        <f>'Option1 - Pref Option (BAU)'!$G$4</f>
        <v>522.80999999999995</v>
      </c>
      <c r="F27" s="34">
        <f>C27/E27</f>
        <v>10.343842687995071</v>
      </c>
      <c r="G27" s="38">
        <v>20</v>
      </c>
      <c r="H27" s="35">
        <f>E27-5*G27</f>
        <v>422.80999999999995</v>
      </c>
      <c r="I27" s="34">
        <f>C27/H27</f>
        <v>12.790294448359081</v>
      </c>
    </row>
    <row r="28" spans="1:9" ht="57.6" x14ac:dyDescent="0.3">
      <c r="A28" s="9" t="s">
        <v>17</v>
      </c>
      <c r="B28" s="9" t="s">
        <v>18</v>
      </c>
      <c r="C28" s="35">
        <f>'Option2 - Do Less'!G43</f>
        <v>3468.1589135339436</v>
      </c>
      <c r="D28" s="34">
        <f>'Option2 - Do Less'!B56</f>
        <v>2.7707808564231735</v>
      </c>
      <c r="E28" s="35">
        <f>'Option2 - Do Less'!G4</f>
        <v>416.32321279999996</v>
      </c>
      <c r="F28" s="34">
        <f t="shared" ref="F28:F29" si="0">C28/E28</f>
        <v>8.3304480915409194</v>
      </c>
      <c r="G28" s="38">
        <v>20</v>
      </c>
      <c r="H28" s="35">
        <f t="shared" ref="H28:H29" si="1">E28-5*G28</f>
        <v>316.32321279999996</v>
      </c>
      <c r="I28" s="34">
        <f t="shared" ref="I28:I29" si="2">C28/H28</f>
        <v>10.963972206891874</v>
      </c>
    </row>
    <row r="29" spans="1:9" ht="57.6" x14ac:dyDescent="0.3">
      <c r="A29" s="9" t="s">
        <v>78</v>
      </c>
      <c r="B29" s="9" t="s">
        <v>19</v>
      </c>
      <c r="C29" s="35">
        <f>'Option3 - Do More'!$G$43</f>
        <v>5566.8997371932019</v>
      </c>
      <c r="D29" s="34">
        <f>'Option3 - Do More'!$B$56</f>
        <v>2.8375110193051856</v>
      </c>
      <c r="E29" s="35">
        <f>'Option3 - Do More'!G4</f>
        <v>674.63</v>
      </c>
      <c r="F29" s="34">
        <f t="shared" si="0"/>
        <v>8.2517820689758867</v>
      </c>
      <c r="G29" s="38">
        <v>20</v>
      </c>
      <c r="H29" s="35">
        <f t="shared" si="1"/>
        <v>574.63</v>
      </c>
      <c r="I29" s="34">
        <f t="shared" si="2"/>
        <v>9.6877986481617775</v>
      </c>
    </row>
    <row r="32" spans="1:9" ht="42" customHeight="1" x14ac:dyDescent="0.3">
      <c r="A32" s="46" t="s">
        <v>98</v>
      </c>
      <c r="B32" s="47"/>
    </row>
    <row r="33" spans="1:9" s="32" customFormat="1" ht="31.2" x14ac:dyDescent="0.3">
      <c r="A33" s="33" t="s">
        <v>10</v>
      </c>
      <c r="B33" s="33" t="s">
        <v>11</v>
      </c>
      <c r="C33" s="33" t="s">
        <v>12</v>
      </c>
      <c r="D33" s="33" t="s">
        <v>13</v>
      </c>
      <c r="E33" s="33" t="s">
        <v>14</v>
      </c>
      <c r="F33" s="33" t="s">
        <v>84</v>
      </c>
      <c r="G33" s="33" t="s">
        <v>85</v>
      </c>
      <c r="H33" s="33" t="s">
        <v>86</v>
      </c>
      <c r="I33" s="33" t="s">
        <v>87</v>
      </c>
    </row>
    <row r="34" spans="1:9" ht="43.2" x14ac:dyDescent="0.3">
      <c r="A34" s="9" t="s">
        <v>15</v>
      </c>
      <c r="B34" s="9" t="s">
        <v>16</v>
      </c>
      <c r="C34" s="35">
        <f>'Option1 - Pref Option (BAU)'!$G$43</f>
        <v>3400.6980480610091</v>
      </c>
      <c r="D34" s="34">
        <f>'Option1 - Pref Option (BAU)'!B55</f>
        <v>2.2187339613711927</v>
      </c>
      <c r="E34" s="35">
        <f>E27</f>
        <v>522.80999999999995</v>
      </c>
      <c r="F34" s="34">
        <f>C34/E34</f>
        <v>6.5046537902125232</v>
      </c>
      <c r="G34" s="38">
        <v>20</v>
      </c>
      <c r="H34" s="35">
        <f>E34-5*G34</f>
        <v>422.80999999999995</v>
      </c>
      <c r="I34" s="34">
        <f>C34/H34</f>
        <v>8.0430880254984736</v>
      </c>
    </row>
    <row r="35" spans="1:9" ht="57.6" x14ac:dyDescent="0.3">
      <c r="A35" s="9" t="s">
        <v>17</v>
      </c>
      <c r="B35" s="9" t="s">
        <v>18</v>
      </c>
      <c r="C35" s="35">
        <f>'Option2 - Do Less'!G46</f>
        <v>2154.7972265339345</v>
      </c>
      <c r="D35" s="34">
        <f>'Option2 - Do Less'!B57</f>
        <v>2.1002015113350128</v>
      </c>
      <c r="E35" s="35">
        <f>E28</f>
        <v>416.32321279999996</v>
      </c>
      <c r="F35" s="34">
        <f t="shared" ref="F35:F36" si="3">C35/E35</f>
        <v>5.1757796833901031</v>
      </c>
      <c r="G35" s="38">
        <v>20</v>
      </c>
      <c r="H35" s="35">
        <f t="shared" ref="H35:H36" si="4">E35-5*G35</f>
        <v>316.32321279999996</v>
      </c>
      <c r="I35" s="34">
        <f t="shared" ref="I35:I36" si="5">C35/H35</f>
        <v>6.8120110676048835</v>
      </c>
    </row>
    <row r="36" spans="1:9" ht="57.6" x14ac:dyDescent="0.3">
      <c r="A36" s="9" t="s">
        <v>78</v>
      </c>
      <c r="B36" s="9" t="s">
        <v>19</v>
      </c>
      <c r="C36" s="35">
        <f>'Option3 - Do More'!$G$46</f>
        <v>3456.9006763921066</v>
      </c>
      <c r="D36" s="34">
        <f>'Option3 - Do More'!$B$57</f>
        <v>2.1410467918211036</v>
      </c>
      <c r="E36" s="35">
        <f>E29</f>
        <v>674.63</v>
      </c>
      <c r="F36" s="34">
        <f t="shared" si="3"/>
        <v>5.1241431249605069</v>
      </c>
      <c r="G36" s="38">
        <v>20</v>
      </c>
      <c r="H36" s="35">
        <f t="shared" si="4"/>
        <v>574.63</v>
      </c>
      <c r="I36" s="34">
        <f t="shared" si="5"/>
        <v>6.0158722593531602</v>
      </c>
    </row>
  </sheetData>
  <mergeCells count="2">
    <mergeCell ref="A25:B25"/>
    <mergeCell ref="A32:B3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5"/>
  <sheetViews>
    <sheetView topLeftCell="A18" zoomScaleNormal="100" workbookViewId="0">
      <selection activeCell="C44" sqref="C44"/>
    </sheetView>
  </sheetViews>
  <sheetFormatPr defaultRowHeight="14.4" x14ac:dyDescent="0.3"/>
  <cols>
    <col min="1" max="1" width="43.5546875" bestFit="1" customWidth="1"/>
    <col min="2" max="2" width="20.6640625" bestFit="1" customWidth="1"/>
    <col min="3" max="3" width="38.109375" bestFit="1" customWidth="1"/>
  </cols>
  <sheetData>
    <row r="1" spans="1:4" ht="18" x14ac:dyDescent="0.35">
      <c r="A1" s="4" t="s">
        <v>20</v>
      </c>
    </row>
    <row r="2" spans="1:4" ht="18" x14ac:dyDescent="0.35">
      <c r="A2" s="1"/>
      <c r="B2" s="3" t="s">
        <v>21</v>
      </c>
      <c r="C2" s="3" t="s">
        <v>22</v>
      </c>
    </row>
    <row r="3" spans="1:4" x14ac:dyDescent="0.3">
      <c r="A3" t="s">
        <v>23</v>
      </c>
      <c r="B3" s="2">
        <f>'[1]1.Benefits'!$B$31</f>
        <v>227.59995449056851</v>
      </c>
      <c r="C3">
        <f>_xlfn.FLOOR.MATH(B3,5)</f>
        <v>225</v>
      </c>
      <c r="D3" s="2"/>
    </row>
    <row r="4" spans="1:4" x14ac:dyDescent="0.3">
      <c r="B4" s="2"/>
    </row>
    <row r="5" spans="1:4" x14ac:dyDescent="0.3">
      <c r="B5" s="2"/>
    </row>
    <row r="6" spans="1:4" x14ac:dyDescent="0.3">
      <c r="B6" s="2"/>
    </row>
    <row r="7" spans="1:4" x14ac:dyDescent="0.3">
      <c r="B7" s="2"/>
    </row>
    <row r="8" spans="1:4" x14ac:dyDescent="0.3">
      <c r="B8" s="2"/>
    </row>
    <row r="9" spans="1:4" x14ac:dyDescent="0.3">
      <c r="B9" s="2"/>
    </row>
    <row r="10" spans="1:4" x14ac:dyDescent="0.3">
      <c r="B10" s="2"/>
    </row>
    <row r="11" spans="1:4" x14ac:dyDescent="0.3">
      <c r="B11" s="2"/>
    </row>
    <row r="12" spans="1:4" x14ac:dyDescent="0.3">
      <c r="B12" s="2"/>
    </row>
    <row r="13" spans="1:4" x14ac:dyDescent="0.3">
      <c r="B13" s="2"/>
    </row>
    <row r="14" spans="1:4" x14ac:dyDescent="0.3">
      <c r="B14" s="2"/>
    </row>
    <row r="15" spans="1:4" x14ac:dyDescent="0.3">
      <c r="B15" s="2"/>
    </row>
    <row r="16" spans="1:4" x14ac:dyDescent="0.3">
      <c r="B16" s="2"/>
    </row>
    <row r="17" spans="1:3" x14ac:dyDescent="0.3">
      <c r="B17" s="2"/>
    </row>
    <row r="18" spans="1:3" x14ac:dyDescent="0.3">
      <c r="B18" s="2"/>
    </row>
    <row r="19" spans="1:3" x14ac:dyDescent="0.3">
      <c r="B19" s="2"/>
    </row>
    <row r="20" spans="1:3" x14ac:dyDescent="0.3">
      <c r="B20" s="2"/>
    </row>
    <row r="21" spans="1:3" ht="18" x14ac:dyDescent="0.35">
      <c r="A21" s="5" t="s">
        <v>24</v>
      </c>
    </row>
    <row r="22" spans="1:3" ht="18" x14ac:dyDescent="0.35">
      <c r="A22" s="1"/>
      <c r="B22" s="3" t="s">
        <v>21</v>
      </c>
      <c r="C22" s="3" t="s">
        <v>22</v>
      </c>
    </row>
    <row r="23" spans="1:3" x14ac:dyDescent="0.3">
      <c r="A23" t="s">
        <v>25</v>
      </c>
      <c r="B23" s="2">
        <f>'[1]2.Costs'!$B$22</f>
        <v>53.451056096233444</v>
      </c>
      <c r="C23">
        <f>_xlfn.CEILING.MATH(B23,5)</f>
        <v>55</v>
      </c>
    </row>
    <row r="24" spans="1:3" x14ac:dyDescent="0.3">
      <c r="A24" t="s">
        <v>26</v>
      </c>
      <c r="B24" s="37">
        <v>80</v>
      </c>
      <c r="C24" s="37">
        <f>_xlfn.CEILING.MATH(B24,5)</f>
        <v>80</v>
      </c>
    </row>
    <row r="30" spans="1:3" ht="18" x14ac:dyDescent="0.35">
      <c r="A30" s="7" t="s">
        <v>79</v>
      </c>
    </row>
    <row r="31" spans="1:3" x14ac:dyDescent="0.3">
      <c r="A31" t="s">
        <v>27</v>
      </c>
      <c r="B31">
        <f>C3-C23</f>
        <v>170</v>
      </c>
    </row>
    <row r="32" spans="1:3" x14ac:dyDescent="0.3">
      <c r="A32" t="s">
        <v>28</v>
      </c>
      <c r="B32" s="2">
        <f>B31/C24</f>
        <v>2.125</v>
      </c>
    </row>
    <row r="34" spans="1:3" x14ac:dyDescent="0.3">
      <c r="A34" t="s">
        <v>29</v>
      </c>
      <c r="B34" s="30">
        <v>0.66</v>
      </c>
    </row>
    <row r="35" spans="1:3" x14ac:dyDescent="0.3">
      <c r="A35" t="s">
        <v>30</v>
      </c>
      <c r="B35" s="2">
        <f>B32*B34</f>
        <v>1.4025000000000001</v>
      </c>
    </row>
    <row r="43" spans="1:3" ht="18" x14ac:dyDescent="0.35">
      <c r="A43" s="12" t="s">
        <v>31</v>
      </c>
    </row>
    <row r="44" spans="1:3" ht="18" x14ac:dyDescent="0.35">
      <c r="A44" s="1"/>
      <c r="B44" s="3" t="s">
        <v>21</v>
      </c>
      <c r="C44" s="3"/>
    </row>
    <row r="45" spans="1:3" s="11" customFormat="1" ht="33.75" customHeight="1" x14ac:dyDescent="0.3">
      <c r="A45" s="9" t="s">
        <v>32</v>
      </c>
      <c r="B45" s="10">
        <f>B23/B24</f>
        <v>0.668138201202918</v>
      </c>
      <c r="C45" s="10"/>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B725A-CE6E-4A5F-9EC6-A895819EF5C3}">
  <dimension ref="A1:C50"/>
  <sheetViews>
    <sheetView topLeftCell="A9" zoomScaleNormal="100" workbookViewId="0">
      <selection activeCell="B25" sqref="B25"/>
    </sheetView>
  </sheetViews>
  <sheetFormatPr defaultRowHeight="14.4" x14ac:dyDescent="0.3"/>
  <cols>
    <col min="1" max="1" width="43.5546875" bestFit="1" customWidth="1"/>
    <col min="2" max="2" width="20.6640625" bestFit="1" customWidth="1"/>
    <col min="3" max="3" width="38.109375" bestFit="1" customWidth="1"/>
  </cols>
  <sheetData>
    <row r="1" spans="1:3" ht="18" x14ac:dyDescent="0.35">
      <c r="A1" s="4" t="s">
        <v>20</v>
      </c>
    </row>
    <row r="2" spans="1:3" ht="18" x14ac:dyDescent="0.35">
      <c r="A2" s="1"/>
      <c r="B2" s="3" t="s">
        <v>21</v>
      </c>
      <c r="C2" s="3" t="s">
        <v>22</v>
      </c>
    </row>
    <row r="3" spans="1:3" x14ac:dyDescent="0.3">
      <c r="A3" t="s">
        <v>23</v>
      </c>
      <c r="B3" s="2">
        <v>1100</v>
      </c>
      <c r="C3">
        <f>_xlfn.FLOOR.MATH(B3,5)</f>
        <v>1100</v>
      </c>
    </row>
    <row r="4" spans="1:3" x14ac:dyDescent="0.3">
      <c r="B4" s="2"/>
    </row>
    <row r="5" spans="1:3" x14ac:dyDescent="0.3">
      <c r="B5" s="2"/>
    </row>
    <row r="6" spans="1:3" x14ac:dyDescent="0.3">
      <c r="B6" s="2"/>
    </row>
    <row r="7" spans="1:3" x14ac:dyDescent="0.3">
      <c r="B7" s="2"/>
    </row>
    <row r="8" spans="1:3" x14ac:dyDescent="0.3">
      <c r="B8" s="2"/>
    </row>
    <row r="9" spans="1:3" x14ac:dyDescent="0.3">
      <c r="B9" s="2"/>
    </row>
    <row r="10" spans="1:3" x14ac:dyDescent="0.3">
      <c r="B10" s="2"/>
    </row>
    <row r="11" spans="1:3" x14ac:dyDescent="0.3">
      <c r="B11" s="2"/>
    </row>
    <row r="12" spans="1:3" x14ac:dyDescent="0.3">
      <c r="B12" s="2"/>
    </row>
    <row r="13" spans="1:3" x14ac:dyDescent="0.3">
      <c r="B13" s="2"/>
    </row>
    <row r="14" spans="1:3" x14ac:dyDescent="0.3">
      <c r="B14" s="2"/>
    </row>
    <row r="15" spans="1:3" x14ac:dyDescent="0.3">
      <c r="B15" s="2"/>
    </row>
    <row r="16" spans="1:3" x14ac:dyDescent="0.3">
      <c r="B16" s="2"/>
    </row>
    <row r="17" spans="1:3" x14ac:dyDescent="0.3">
      <c r="B17" s="2"/>
    </row>
    <row r="18" spans="1:3" x14ac:dyDescent="0.3">
      <c r="B18" s="2"/>
    </row>
    <row r="19" spans="1:3" x14ac:dyDescent="0.3">
      <c r="B19" s="2"/>
    </row>
    <row r="20" spans="1:3" x14ac:dyDescent="0.3">
      <c r="B20" s="2"/>
    </row>
    <row r="21" spans="1:3" x14ac:dyDescent="0.3">
      <c r="B21" s="2"/>
    </row>
    <row r="22" spans="1:3" ht="18" x14ac:dyDescent="0.35">
      <c r="A22" s="5" t="s">
        <v>24</v>
      </c>
    </row>
    <row r="23" spans="1:3" ht="18" x14ac:dyDescent="0.35">
      <c r="A23" s="1"/>
      <c r="B23" s="3" t="s">
        <v>21</v>
      </c>
      <c r="C23" s="3" t="s">
        <v>22</v>
      </c>
    </row>
    <row r="24" spans="1:3" x14ac:dyDescent="0.3">
      <c r="A24" t="s">
        <v>25</v>
      </c>
      <c r="B24" s="2">
        <v>317</v>
      </c>
      <c r="C24">
        <f>_xlfn.CEILING.MATH(B24,5)</f>
        <v>320</v>
      </c>
    </row>
    <row r="25" spans="1:3" x14ac:dyDescent="0.3">
      <c r="A25" t="s">
        <v>83</v>
      </c>
      <c r="B25">
        <v>80</v>
      </c>
      <c r="C25">
        <f>_xlfn.CEILING.MATH(B25,5)</f>
        <v>80</v>
      </c>
    </row>
    <row r="35" spans="1:2" ht="18" x14ac:dyDescent="0.35">
      <c r="A35" s="7" t="s">
        <v>79</v>
      </c>
    </row>
    <row r="36" spans="1:2" x14ac:dyDescent="0.3">
      <c r="A36" t="s">
        <v>27</v>
      </c>
      <c r="B36" s="2">
        <f>C3-B24</f>
        <v>783</v>
      </c>
    </row>
    <row r="37" spans="1:2" x14ac:dyDescent="0.3">
      <c r="A37" t="s">
        <v>28</v>
      </c>
      <c r="B37" s="2">
        <f>B36/C25</f>
        <v>9.7874999999999996</v>
      </c>
    </row>
    <row r="39" spans="1:2" x14ac:dyDescent="0.3">
      <c r="A39" t="s">
        <v>29</v>
      </c>
      <c r="B39" s="2">
        <v>0.66</v>
      </c>
    </row>
    <row r="40" spans="1:2" x14ac:dyDescent="0.3">
      <c r="A40" t="s">
        <v>30</v>
      </c>
      <c r="B40" s="2">
        <f>B37*B39</f>
        <v>6.4597499999999997</v>
      </c>
    </row>
    <row r="41" spans="1:2" x14ac:dyDescent="0.3">
      <c r="B41" s="2"/>
    </row>
    <row r="42" spans="1:2" x14ac:dyDescent="0.3">
      <c r="B42" s="2"/>
    </row>
    <row r="43" spans="1:2" x14ac:dyDescent="0.3">
      <c r="B43" s="2"/>
    </row>
    <row r="44" spans="1:2" x14ac:dyDescent="0.3">
      <c r="B44" s="2"/>
    </row>
    <row r="45" spans="1:2" x14ac:dyDescent="0.3">
      <c r="B45" s="2"/>
    </row>
    <row r="48" spans="1:2" ht="18" x14ac:dyDescent="0.35">
      <c r="A48" s="12" t="s">
        <v>31</v>
      </c>
    </row>
    <row r="49" spans="1:3" ht="18" x14ac:dyDescent="0.35">
      <c r="A49" s="1"/>
      <c r="B49" s="3" t="s">
        <v>21</v>
      </c>
      <c r="C49" s="3"/>
    </row>
    <row r="50" spans="1:3" ht="28.8" x14ac:dyDescent="0.3">
      <c r="A50" s="9" t="s">
        <v>33</v>
      </c>
      <c r="B50" s="10">
        <f>B24/B25</f>
        <v>3.9624999999999999</v>
      </c>
      <c r="C50" s="10"/>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C5944-550D-479C-8F61-FC2189A7DE53}">
  <dimension ref="A1:F8"/>
  <sheetViews>
    <sheetView workbookViewId="0">
      <selection activeCell="D16" sqref="D16"/>
    </sheetView>
  </sheetViews>
  <sheetFormatPr defaultRowHeight="14.4" x14ac:dyDescent="0.3"/>
  <cols>
    <col min="1" max="1" width="37.33203125" bestFit="1" customWidth="1"/>
  </cols>
  <sheetData>
    <row r="1" spans="1:6" x14ac:dyDescent="0.3">
      <c r="A1" s="18" t="s">
        <v>34</v>
      </c>
      <c r="B1" s="16">
        <f>2%</f>
        <v>0.02</v>
      </c>
    </row>
    <row r="2" spans="1:6" x14ac:dyDescent="0.3">
      <c r="A2" s="17" t="s">
        <v>35</v>
      </c>
      <c r="B2" s="16">
        <f>3.5%</f>
        <v>3.5000000000000003E-2</v>
      </c>
    </row>
    <row r="5" spans="1:6" x14ac:dyDescent="0.3">
      <c r="A5" s="14" t="s">
        <v>36</v>
      </c>
      <c r="B5" s="15">
        <v>0</v>
      </c>
      <c r="C5" s="15">
        <v>1</v>
      </c>
      <c r="D5" s="15">
        <v>2</v>
      </c>
      <c r="E5" s="15">
        <v>3</v>
      </c>
      <c r="F5" s="15">
        <v>4</v>
      </c>
    </row>
    <row r="6" spans="1:6" ht="28.8" x14ac:dyDescent="0.3">
      <c r="A6" s="13"/>
      <c r="B6" s="13" t="s">
        <v>37</v>
      </c>
      <c r="C6" s="13" t="s">
        <v>38</v>
      </c>
      <c r="D6" s="13" t="s">
        <v>39</v>
      </c>
      <c r="E6" s="13" t="s">
        <v>40</v>
      </c>
      <c r="F6" s="13" t="s">
        <v>41</v>
      </c>
    </row>
    <row r="7" spans="1:6" x14ac:dyDescent="0.3">
      <c r="A7" t="s">
        <v>42</v>
      </c>
      <c r="B7" s="6">
        <f>1/(1+$B$1)^(B5-$C$5)</f>
        <v>1.02</v>
      </c>
      <c r="C7" s="6">
        <f t="shared" ref="C7:F7" si="0">1/(1+$B$1)^(C5-$C$5)</f>
        <v>1</v>
      </c>
      <c r="D7" s="6">
        <f t="shared" si="0"/>
        <v>0.98039215686274506</v>
      </c>
      <c r="E7" s="6">
        <f t="shared" si="0"/>
        <v>0.96116878123798544</v>
      </c>
      <c r="F7" s="6">
        <f t="shared" si="0"/>
        <v>0.94232233454704462</v>
      </c>
    </row>
    <row r="8" spans="1:6" x14ac:dyDescent="0.3">
      <c r="A8" t="s">
        <v>43</v>
      </c>
      <c r="B8" s="6">
        <f>1/(1+$B$2)^(B5-$C$5)</f>
        <v>1.0349999999999999</v>
      </c>
      <c r="C8" s="6">
        <f t="shared" ref="C8:F8" si="1">1/(1+$B$2)^(C5-$C$5)</f>
        <v>1</v>
      </c>
      <c r="D8" s="6">
        <f t="shared" si="1"/>
        <v>0.96618357487922713</v>
      </c>
      <c r="E8" s="6">
        <f t="shared" si="1"/>
        <v>0.93351070036640305</v>
      </c>
      <c r="F8" s="6">
        <f t="shared" si="1"/>
        <v>0.90194270566802237</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6520A-1F26-48E9-8431-6F0D46DCDC0C}">
  <dimension ref="A1:G55"/>
  <sheetViews>
    <sheetView topLeftCell="A30" zoomScaleNormal="100" workbookViewId="0">
      <selection activeCell="C15" sqref="C15"/>
    </sheetView>
  </sheetViews>
  <sheetFormatPr defaultColWidth="9.109375" defaultRowHeight="14.4" x14ac:dyDescent="0.3"/>
  <cols>
    <col min="1" max="1" width="44.6640625" style="8" customWidth="1"/>
    <col min="2" max="2" width="12.5546875" style="8" bestFit="1" customWidth="1"/>
    <col min="3" max="3" width="11.5546875" style="8" bestFit="1" customWidth="1"/>
    <col min="4" max="6" width="10.33203125" style="8" bestFit="1" customWidth="1"/>
    <col min="7" max="7" width="8.5546875" style="8" bestFit="1" customWidth="1"/>
    <col min="8" max="12" width="9.109375" style="8"/>
    <col min="13" max="13" width="32" style="8" customWidth="1"/>
    <col min="14" max="14" width="11.5546875" style="8" bestFit="1" customWidth="1"/>
    <col min="15" max="16" width="9.109375" style="8"/>
    <col min="17" max="17" width="32.109375" style="8" customWidth="1"/>
    <col min="18" max="16384" width="9.109375" style="8"/>
  </cols>
  <sheetData>
    <row r="1" spans="1:7" ht="36" x14ac:dyDescent="0.3">
      <c r="A1" s="26" t="s">
        <v>44</v>
      </c>
    </row>
    <row r="2" spans="1:7" x14ac:dyDescent="0.3">
      <c r="A2" s="14" t="s">
        <v>36</v>
      </c>
      <c r="B2" s="15">
        <v>0</v>
      </c>
      <c r="C2" s="15">
        <v>1</v>
      </c>
      <c r="D2" s="15">
        <v>2</v>
      </c>
      <c r="E2" s="15">
        <v>3</v>
      </c>
      <c r="F2" s="15">
        <v>4</v>
      </c>
      <c r="G2" s="13"/>
    </row>
    <row r="3" spans="1:7" x14ac:dyDescent="0.3">
      <c r="A3" s="13"/>
      <c r="B3" s="13" t="s">
        <v>37</v>
      </c>
      <c r="C3" s="13" t="s">
        <v>38</v>
      </c>
      <c r="D3" s="13" t="s">
        <v>39</v>
      </c>
      <c r="E3" s="13" t="s">
        <v>40</v>
      </c>
      <c r="F3" s="13" t="s">
        <v>41</v>
      </c>
      <c r="G3" s="21" t="s">
        <v>45</v>
      </c>
    </row>
    <row r="4" spans="1:7" x14ac:dyDescent="0.3">
      <c r="A4" s="8" t="s">
        <v>46</v>
      </c>
      <c r="B4" s="6">
        <v>100.074</v>
      </c>
      <c r="C4" s="6">
        <v>102.566</v>
      </c>
      <c r="D4" s="6">
        <v>104.617</v>
      </c>
      <c r="E4" s="6">
        <v>106.709</v>
      </c>
      <c r="F4" s="6">
        <v>108.84399999999999</v>
      </c>
      <c r="G4" s="19">
        <f>SUM(B4:F4)</f>
        <v>522.80999999999995</v>
      </c>
    </row>
    <row r="5" spans="1:7" x14ac:dyDescent="0.3">
      <c r="A5" s="8" t="s">
        <v>47</v>
      </c>
      <c r="B5" s="19">
        <f>B4*'3) Parameters- Deflat &amp; Discoun'!B7</f>
        <v>102.07548</v>
      </c>
      <c r="C5" s="19">
        <f>C4*'3) Parameters- Deflat &amp; Discoun'!C7</f>
        <v>102.566</v>
      </c>
      <c r="D5" s="19">
        <f>D4*'3) Parameters- Deflat &amp; Discoun'!D7</f>
        <v>102.5656862745098</v>
      </c>
      <c r="E5" s="19">
        <f>E4*'3) Parameters- Deflat &amp; Discoun'!E7</f>
        <v>102.56535947712419</v>
      </c>
      <c r="F5" s="19">
        <f>F4*'3) Parameters- Deflat &amp; Discoun'!F7</f>
        <v>102.56613218143852</v>
      </c>
      <c r="G5" s="19">
        <f>SUM(B5:F5)</f>
        <v>512.33865793307257</v>
      </c>
    </row>
    <row r="6" spans="1:7" x14ac:dyDescent="0.3">
      <c r="A6" s="8" t="s">
        <v>88</v>
      </c>
      <c r="B6" s="19">
        <f>B5*'3) Parameters- Deflat &amp; Discoun'!B8</f>
        <v>105.64812179999998</v>
      </c>
      <c r="C6" s="19">
        <f>C5*'3) Parameters- Deflat &amp; Discoun'!C8</f>
        <v>102.566</v>
      </c>
      <c r="D6" s="19">
        <f>D5*'3) Parameters- Deflat &amp; Discoun'!D8</f>
        <v>99.097281424647164</v>
      </c>
      <c r="E6" s="19">
        <f>E5*'3) Parameters- Deflat &amp; Discoun'!E8</f>
        <v>95.745860558822102</v>
      </c>
      <c r="F6" s="19">
        <f>F5*'3) Parameters- Deflat &amp; Discoun'!F8</f>
        <v>92.508774769630676</v>
      </c>
      <c r="G6" s="39">
        <f>SUM(B6:F6)</f>
        <v>495.56603855309993</v>
      </c>
    </row>
    <row r="7" spans="1:7" x14ac:dyDescent="0.3">
      <c r="B7" s="19"/>
      <c r="C7" s="19"/>
      <c r="D7" s="19"/>
      <c r="E7" s="19"/>
      <c r="F7" s="19"/>
      <c r="G7" s="19"/>
    </row>
    <row r="8" spans="1:7" ht="36" x14ac:dyDescent="0.3">
      <c r="A8" s="26" t="s">
        <v>48</v>
      </c>
      <c r="C8" s="19"/>
      <c r="D8" s="19"/>
      <c r="E8" s="19"/>
      <c r="F8" s="19"/>
      <c r="G8" s="19"/>
    </row>
    <row r="9" spans="1:7" x14ac:dyDescent="0.3">
      <c r="C9" s="19"/>
      <c r="D9" s="19"/>
      <c r="E9" s="19"/>
      <c r="F9" s="19"/>
      <c r="G9" s="19"/>
    </row>
    <row r="10" spans="1:7" ht="28.8" x14ac:dyDescent="0.3">
      <c r="A10" s="8" t="s">
        <v>90</v>
      </c>
      <c r="B10" s="39">
        <f>G6*'1) Parameters-Innovation Stream'!B45</f>
        <v>331.10660157612409</v>
      </c>
      <c r="C10" s="19"/>
      <c r="D10" s="19"/>
      <c r="E10" s="19"/>
      <c r="F10" s="19"/>
    </row>
    <row r="11" spans="1:7" ht="28.8" x14ac:dyDescent="0.3">
      <c r="A11" s="8" t="s">
        <v>91</v>
      </c>
      <c r="B11" s="39">
        <f>G6*'2) Parameters-Measurement Infra'!B50</f>
        <v>1963.6804277666583</v>
      </c>
      <c r="C11" s="19"/>
      <c r="D11" s="19"/>
      <c r="E11" s="19"/>
      <c r="F11" s="19"/>
    </row>
    <row r="12" spans="1:7" x14ac:dyDescent="0.3">
      <c r="A12" s="8" t="s">
        <v>92</v>
      </c>
      <c r="B12" s="39">
        <f>SUM(B10:B11)</f>
        <v>2294.7870293427823</v>
      </c>
      <c r="C12" s="19"/>
      <c r="D12" s="19"/>
      <c r="E12" s="19"/>
      <c r="F12" s="19"/>
    </row>
    <row r="13" spans="1:7" x14ac:dyDescent="0.3">
      <c r="B13" s="39"/>
      <c r="C13" s="19"/>
      <c r="D13" s="19"/>
      <c r="E13" s="19"/>
      <c r="F13" s="19"/>
      <c r="G13" s="19"/>
    </row>
    <row r="14" spans="1:7" x14ac:dyDescent="0.3">
      <c r="B14" s="39"/>
      <c r="C14" s="19"/>
      <c r="D14" s="19"/>
      <c r="E14" s="19"/>
      <c r="F14" s="19"/>
      <c r="G14" s="19"/>
    </row>
    <row r="15" spans="1:7" ht="36" x14ac:dyDescent="0.3">
      <c r="A15" s="26" t="s">
        <v>82</v>
      </c>
      <c r="B15" s="36"/>
      <c r="C15" s="19"/>
      <c r="D15" s="19"/>
      <c r="E15" s="19"/>
      <c r="F15" s="19"/>
      <c r="G15" s="19"/>
    </row>
    <row r="16" spans="1:7" x14ac:dyDescent="0.3">
      <c r="B16" s="36"/>
      <c r="C16" s="19"/>
      <c r="D16" s="19"/>
      <c r="E16" s="19"/>
      <c r="F16" s="19"/>
      <c r="G16" s="19"/>
    </row>
    <row r="17" spans="1:7" x14ac:dyDescent="0.3">
      <c r="A17" s="8" t="s">
        <v>89</v>
      </c>
      <c r="B17" s="39">
        <f>B12+G6</f>
        <v>2790.3530678958823</v>
      </c>
      <c r="C17" s="19"/>
      <c r="D17" s="19"/>
      <c r="E17" s="19"/>
      <c r="F17" s="19"/>
    </row>
    <row r="18" spans="1:7" x14ac:dyDescent="0.3">
      <c r="B18" s="19"/>
      <c r="C18" s="19"/>
      <c r="D18" s="19"/>
      <c r="E18" s="19"/>
      <c r="F18" s="19"/>
      <c r="G18" s="19"/>
    </row>
    <row r="19" spans="1:7" x14ac:dyDescent="0.3">
      <c r="B19" s="19"/>
      <c r="C19" s="19"/>
      <c r="D19" s="19"/>
      <c r="E19" s="19"/>
      <c r="F19" s="19"/>
      <c r="G19" s="19"/>
    </row>
    <row r="20" spans="1:7" x14ac:dyDescent="0.3">
      <c r="B20" s="19"/>
      <c r="C20" s="19"/>
      <c r="D20" s="19"/>
      <c r="E20" s="19"/>
      <c r="F20" s="19"/>
      <c r="G20" s="19"/>
    </row>
    <row r="21" spans="1:7" ht="18" x14ac:dyDescent="0.35">
      <c r="A21" s="22" t="s">
        <v>81</v>
      </c>
      <c r="B21" s="19"/>
      <c r="C21" s="19"/>
      <c r="D21" s="19"/>
      <c r="E21" s="19"/>
      <c r="F21" s="19"/>
      <c r="G21" s="19"/>
    </row>
    <row r="22" spans="1:7" x14ac:dyDescent="0.3">
      <c r="A22" s="23" t="s">
        <v>49</v>
      </c>
      <c r="B22" s="19"/>
      <c r="C22" s="19"/>
      <c r="D22" s="19"/>
      <c r="E22" s="19"/>
      <c r="F22" s="19"/>
      <c r="G22" s="19"/>
    </row>
    <row r="23" spans="1:7" ht="28.8" x14ac:dyDescent="0.3">
      <c r="A23" s="8" t="s">
        <v>50</v>
      </c>
      <c r="B23" s="20">
        <f>'1) Parameters-Innovation Stream'!B32</f>
        <v>2.125</v>
      </c>
      <c r="C23" s="20"/>
      <c r="D23" s="19"/>
      <c r="E23" s="19"/>
      <c r="F23" s="19"/>
      <c r="G23" s="19"/>
    </row>
    <row r="24" spans="1:7" ht="28.8" x14ac:dyDescent="0.3">
      <c r="A24" s="8" t="s">
        <v>51</v>
      </c>
      <c r="B24" s="20">
        <f>'2) Parameters-Measurement Infra'!B37</f>
        <v>9.7874999999999996</v>
      </c>
      <c r="C24" s="20"/>
      <c r="D24" s="19"/>
      <c r="E24" s="19"/>
      <c r="F24" s="19"/>
      <c r="G24" s="19"/>
    </row>
    <row r="25" spans="1:7" x14ac:dyDescent="0.3">
      <c r="B25" s="20"/>
      <c r="C25" s="20"/>
      <c r="D25" s="19"/>
      <c r="E25" s="19"/>
      <c r="F25" s="19"/>
      <c r="G25" s="19"/>
    </row>
    <row r="26" spans="1:7" x14ac:dyDescent="0.3">
      <c r="A26" s="8" t="s">
        <v>52</v>
      </c>
      <c r="B26" s="20">
        <f>B23+B24-1</f>
        <v>10.9125</v>
      </c>
      <c r="C26" s="20"/>
      <c r="D26" s="19"/>
      <c r="E26" s="19"/>
      <c r="F26" s="19"/>
      <c r="G26" s="19"/>
    </row>
    <row r="27" spans="1:7" x14ac:dyDescent="0.3">
      <c r="B27" s="20"/>
      <c r="C27" s="20"/>
      <c r="D27" s="19"/>
      <c r="E27" s="19"/>
      <c r="F27" s="19"/>
      <c r="G27" s="19"/>
    </row>
    <row r="28" spans="1:7" x14ac:dyDescent="0.3">
      <c r="A28" s="23" t="s">
        <v>53</v>
      </c>
      <c r="B28" s="20"/>
      <c r="C28" s="20"/>
      <c r="D28" s="19"/>
      <c r="E28" s="19"/>
      <c r="F28" s="19"/>
      <c r="G28" s="19"/>
    </row>
    <row r="29" spans="1:7" ht="28.8" x14ac:dyDescent="0.3">
      <c r="A29" s="8" t="s">
        <v>54</v>
      </c>
      <c r="B29" s="20">
        <f>'1) Parameters-Innovation Stream'!B35</f>
        <v>1.4025000000000001</v>
      </c>
      <c r="C29" s="20"/>
      <c r="D29" s="19"/>
      <c r="E29" s="19"/>
      <c r="F29" s="19"/>
      <c r="G29" s="19"/>
    </row>
    <row r="30" spans="1:7" ht="28.8" x14ac:dyDescent="0.3">
      <c r="A30" s="8" t="s">
        <v>55</v>
      </c>
      <c r="B30" s="20">
        <f>'2) Parameters-Measurement Infra'!B40</f>
        <v>6.4597499999999997</v>
      </c>
      <c r="C30" s="20"/>
      <c r="D30" s="19"/>
      <c r="E30" s="19"/>
      <c r="F30" s="19"/>
      <c r="G30" s="19"/>
    </row>
    <row r="31" spans="1:7" x14ac:dyDescent="0.3">
      <c r="B31" s="20"/>
      <c r="C31" s="20"/>
      <c r="D31" s="19"/>
      <c r="E31" s="19"/>
      <c r="F31" s="19"/>
      <c r="G31" s="19"/>
    </row>
    <row r="32" spans="1:7" x14ac:dyDescent="0.3">
      <c r="A32" s="8" t="s">
        <v>56</v>
      </c>
      <c r="B32" s="20">
        <f>B29+B30-1</f>
        <v>6.8622499999999995</v>
      </c>
      <c r="C32" s="20"/>
      <c r="D32" s="19"/>
      <c r="E32" s="19"/>
      <c r="F32" s="19"/>
      <c r="G32" s="19"/>
    </row>
    <row r="33" spans="1:7" x14ac:dyDescent="0.3">
      <c r="B33" s="19"/>
      <c r="C33" s="19"/>
      <c r="D33" s="19"/>
      <c r="E33" s="19"/>
      <c r="F33" s="19"/>
      <c r="G33" s="19"/>
    </row>
    <row r="34" spans="1:7" x14ac:dyDescent="0.3">
      <c r="B34" s="19"/>
      <c r="C34" s="19"/>
      <c r="D34" s="19"/>
      <c r="E34" s="19"/>
      <c r="F34" s="19"/>
      <c r="G34" s="19"/>
    </row>
    <row r="35" spans="1:7" ht="36" x14ac:dyDescent="0.35">
      <c r="A35" s="24" t="s">
        <v>57</v>
      </c>
      <c r="B35" s="19"/>
      <c r="C35" s="19"/>
      <c r="D35" s="19"/>
      <c r="E35" s="19"/>
      <c r="F35" s="19"/>
      <c r="G35" s="19"/>
    </row>
    <row r="36" spans="1:7" x14ac:dyDescent="0.3">
      <c r="A36" s="14" t="s">
        <v>36</v>
      </c>
      <c r="B36" s="15">
        <v>0</v>
      </c>
      <c r="C36" s="15">
        <v>1</v>
      </c>
      <c r="D36" s="15">
        <v>2</v>
      </c>
      <c r="E36" s="15">
        <v>3</v>
      </c>
      <c r="F36" s="15">
        <v>4</v>
      </c>
      <c r="G36" s="13"/>
    </row>
    <row r="37" spans="1:7" x14ac:dyDescent="0.3">
      <c r="A37" s="13"/>
      <c r="B37" s="13" t="s">
        <v>37</v>
      </c>
      <c r="C37" s="13" t="s">
        <v>38</v>
      </c>
      <c r="D37" s="13" t="s">
        <v>39</v>
      </c>
      <c r="E37" s="13" t="s">
        <v>40</v>
      </c>
      <c r="F37" s="13" t="s">
        <v>41</v>
      </c>
      <c r="G37" s="21" t="s">
        <v>45</v>
      </c>
    </row>
    <row r="38" spans="1:7" x14ac:dyDescent="0.3">
      <c r="A38" s="23" t="s">
        <v>58</v>
      </c>
      <c r="G38" s="25"/>
    </row>
    <row r="39" spans="1:7" x14ac:dyDescent="0.3">
      <c r="A39" s="8" t="s">
        <v>59</v>
      </c>
      <c r="B39" s="19">
        <f>B5*$B$26</f>
        <v>1113.8986754999999</v>
      </c>
      <c r="C39" s="19">
        <f t="shared" ref="C39:F39" si="0">C5*$B$26</f>
        <v>1119.251475</v>
      </c>
      <c r="D39" s="19">
        <f t="shared" si="0"/>
        <v>1119.2480514705883</v>
      </c>
      <c r="E39" s="19">
        <f t="shared" si="0"/>
        <v>1119.2444852941178</v>
      </c>
      <c r="F39" s="19">
        <f t="shared" si="0"/>
        <v>1119.2529174299477</v>
      </c>
      <c r="G39" s="19"/>
    </row>
    <row r="40" spans="1:7" x14ac:dyDescent="0.3">
      <c r="A40" s="8" t="s">
        <v>60</v>
      </c>
      <c r="B40" s="19">
        <f>B39*'3) Parameters- Deflat &amp; Discoun'!B8</f>
        <v>1152.8851291424999</v>
      </c>
      <c r="C40" s="19">
        <f>C39*'3) Parameters- Deflat &amp; Discoun'!C8</f>
        <v>1119.251475</v>
      </c>
      <c r="D40" s="19">
        <f>D39*'3) Parameters- Deflat &amp; Discoun'!D8</f>
        <v>1081.3990835464622</v>
      </c>
      <c r="E40" s="19">
        <f>E39*'3) Parameters- Deflat &amp; Discoun'!E8</f>
        <v>1044.8267033481461</v>
      </c>
      <c r="F40" s="19">
        <f>F39*'3) Parameters- Deflat &amp; Discoun'!F8</f>
        <v>1009.5020046735947</v>
      </c>
      <c r="G40" s="19">
        <f>SUM(B40:F40)</f>
        <v>5407.8643957107024</v>
      </c>
    </row>
    <row r="41" spans="1:7" x14ac:dyDescent="0.3">
      <c r="A41" s="23" t="s">
        <v>61</v>
      </c>
    </row>
    <row r="42" spans="1:7" x14ac:dyDescent="0.3">
      <c r="A42" s="8" t="s">
        <v>62</v>
      </c>
      <c r="B42" s="19">
        <f>B5*$B$32</f>
        <v>700.46746262999989</v>
      </c>
      <c r="C42" s="19">
        <f t="shared" ref="C42:F42" si="1">C5*$B$32</f>
        <v>703.83353349999993</v>
      </c>
      <c r="D42" s="19">
        <f t="shared" si="1"/>
        <v>703.83138063725482</v>
      </c>
      <c r="E42" s="19">
        <f t="shared" si="1"/>
        <v>703.82913807189539</v>
      </c>
      <c r="F42" s="19">
        <f t="shared" si="1"/>
        <v>703.83444056207645</v>
      </c>
      <c r="G42" s="19"/>
    </row>
    <row r="43" spans="1:7" x14ac:dyDescent="0.3">
      <c r="A43" s="8" t="s">
        <v>63</v>
      </c>
      <c r="B43" s="19">
        <f>B42*'3) Parameters- Deflat &amp; Discoun'!B8</f>
        <v>724.98382382204977</v>
      </c>
      <c r="C43" s="19">
        <f>C42*'3) Parameters- Deflat &amp; Discoun'!C8</f>
        <v>703.83353349999993</v>
      </c>
      <c r="D43" s="19">
        <f>D42*'3) Parameters- Deflat &amp; Discoun'!D8</f>
        <v>680.03031945628493</v>
      </c>
      <c r="E43" s="19">
        <f>E42*'3) Parameters- Deflat &amp; Discoun'!E8</f>
        <v>657.03203161977683</v>
      </c>
      <c r="F43" s="19">
        <f>F42*'3) Parameters- Deflat &amp; Discoun'!F8</f>
        <v>634.8183396628981</v>
      </c>
      <c r="G43" s="19">
        <f>SUM(B43:F43)</f>
        <v>3400.6980480610091</v>
      </c>
    </row>
    <row r="46" spans="1:7" ht="18" x14ac:dyDescent="0.35">
      <c r="A46" s="24" t="s">
        <v>64</v>
      </c>
    </row>
    <row r="48" spans="1:7" x14ac:dyDescent="0.3">
      <c r="A48" s="8" t="s">
        <v>93</v>
      </c>
      <c r="B48" s="39">
        <f>G40+B17</f>
        <v>8198.2174636065847</v>
      </c>
    </row>
    <row r="49" spans="1:3" ht="28.8" x14ac:dyDescent="0.3">
      <c r="A49" s="8" t="s">
        <v>94</v>
      </c>
      <c r="B49" s="39">
        <f>G43+B17</f>
        <v>6191.0511159568914</v>
      </c>
    </row>
    <row r="53" spans="1:3" ht="18" x14ac:dyDescent="0.35">
      <c r="A53" s="27" t="s">
        <v>65</v>
      </c>
      <c r="C53" s="20"/>
    </row>
    <row r="54" spans="1:3" x14ac:dyDescent="0.3">
      <c r="A54" s="8" t="s">
        <v>66</v>
      </c>
      <c r="B54" s="40">
        <f>B48/B17</f>
        <v>2.9380573942166404</v>
      </c>
    </row>
    <row r="55" spans="1:3" x14ac:dyDescent="0.3">
      <c r="A55" s="8" t="s">
        <v>67</v>
      </c>
      <c r="B55" s="40">
        <f>B49/B17</f>
        <v>2.2187339613711927</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72932-2D93-4813-AA49-9E2B0292D9F1}">
  <dimension ref="A1:G57"/>
  <sheetViews>
    <sheetView workbookViewId="0">
      <selection activeCell="C25" sqref="C25"/>
    </sheetView>
  </sheetViews>
  <sheetFormatPr defaultColWidth="9.109375" defaultRowHeight="14.4" x14ac:dyDescent="0.3"/>
  <cols>
    <col min="1" max="1" width="49" style="8" customWidth="1"/>
    <col min="2" max="2" width="11.5546875" style="8" bestFit="1" customWidth="1"/>
    <col min="3" max="3" width="10.5546875" style="8" bestFit="1" customWidth="1"/>
    <col min="4" max="6" width="10.33203125" style="8" bestFit="1" customWidth="1"/>
    <col min="7" max="7" width="8.5546875" style="8" bestFit="1" customWidth="1"/>
    <col min="8" max="9" width="9.109375" style="8"/>
    <col min="10" max="10" width="32" style="8" customWidth="1"/>
    <col min="11" max="11" width="11.5546875" style="8" bestFit="1" customWidth="1"/>
    <col min="12" max="13" width="9.109375" style="8"/>
    <col min="14" max="14" width="32.109375" style="8" customWidth="1"/>
    <col min="15" max="16384" width="9.109375" style="8"/>
  </cols>
  <sheetData>
    <row r="1" spans="1:7" ht="36" x14ac:dyDescent="0.3">
      <c r="A1" s="26" t="s">
        <v>44</v>
      </c>
    </row>
    <row r="2" spans="1:7" x14ac:dyDescent="0.3">
      <c r="A2" s="14" t="s">
        <v>36</v>
      </c>
      <c r="B2" s="15">
        <v>0</v>
      </c>
      <c r="C2" s="15">
        <v>1</v>
      </c>
      <c r="D2" s="15">
        <v>2</v>
      </c>
      <c r="E2" s="15">
        <v>3</v>
      </c>
      <c r="F2" s="15">
        <v>4</v>
      </c>
      <c r="G2" s="13"/>
    </row>
    <row r="3" spans="1:7" x14ac:dyDescent="0.3">
      <c r="A3" s="13"/>
      <c r="B3" s="13" t="s">
        <v>37</v>
      </c>
      <c r="C3" s="13" t="s">
        <v>38</v>
      </c>
      <c r="D3" s="13" t="s">
        <v>39</v>
      </c>
      <c r="E3" s="13" t="s">
        <v>40</v>
      </c>
      <c r="F3" s="13" t="s">
        <v>41</v>
      </c>
      <c r="G3" s="21" t="s">
        <v>45</v>
      </c>
    </row>
    <row r="4" spans="1:7" x14ac:dyDescent="0.3">
      <c r="A4" s="8" t="s">
        <v>46</v>
      </c>
      <c r="B4" s="2">
        <v>80</v>
      </c>
      <c r="C4" s="2">
        <v>81.599999999999994</v>
      </c>
      <c r="D4" s="2">
        <v>83.231999999999999</v>
      </c>
      <c r="E4" s="2">
        <v>84.896640000000005</v>
      </c>
      <c r="F4" s="2">
        <v>86.594572800000009</v>
      </c>
      <c r="G4" s="20">
        <f>SUM(B4:F4)</f>
        <v>416.32321279999996</v>
      </c>
    </row>
    <row r="5" spans="1:7" x14ac:dyDescent="0.3">
      <c r="A5" s="8" t="s">
        <v>47</v>
      </c>
      <c r="B5" s="20">
        <f>B4*'3) Parameters- Deflat &amp; Discoun'!B7</f>
        <v>81.599999999999994</v>
      </c>
      <c r="C5" s="20">
        <f>C4*'3) Parameters- Deflat &amp; Discoun'!C7</f>
        <v>81.599999999999994</v>
      </c>
      <c r="D5" s="20">
        <f>D4*'3) Parameters- Deflat &amp; Discoun'!D7</f>
        <v>81.599999999999994</v>
      </c>
      <c r="E5" s="20">
        <f>E4*'3) Parameters- Deflat &amp; Discoun'!E7</f>
        <v>81.600000000000009</v>
      </c>
      <c r="F5" s="20">
        <f>F4*'3) Parameters- Deflat &amp; Discoun'!F7</f>
        <v>81.600000000000023</v>
      </c>
      <c r="G5" s="20">
        <f>SUM(B5:F5)</f>
        <v>408</v>
      </c>
    </row>
    <row r="6" spans="1:7" x14ac:dyDescent="0.3">
      <c r="A6" s="8" t="s">
        <v>88</v>
      </c>
      <c r="B6" s="20">
        <f>B5*'3) Parameters- Deflat &amp; Discoun'!B8</f>
        <v>84.455999999999989</v>
      </c>
      <c r="C6" s="20">
        <f>C5*'3) Parameters- Deflat &amp; Discoun'!C8</f>
        <v>81.599999999999994</v>
      </c>
      <c r="D6" s="20">
        <f>D5*'3) Parameters- Deflat &amp; Discoun'!D8</f>
        <v>78.840579710144922</v>
      </c>
      <c r="E6" s="20">
        <f>E5*'3) Parameters- Deflat &amp; Discoun'!E8</f>
        <v>76.174473149898503</v>
      </c>
      <c r="F6" s="20">
        <f>F5*'3) Parameters- Deflat &amp; Discoun'!F8</f>
        <v>73.598524782510651</v>
      </c>
      <c r="G6" s="40">
        <f>SUM(B6:F6)</f>
        <v>394.66957764255409</v>
      </c>
    </row>
    <row r="7" spans="1:7" x14ac:dyDescent="0.3">
      <c r="B7" s="19"/>
      <c r="C7" s="19"/>
      <c r="D7" s="19"/>
      <c r="E7" s="19"/>
      <c r="F7" s="19"/>
      <c r="G7" s="19"/>
    </row>
    <row r="8" spans="1:7" ht="36" x14ac:dyDescent="0.3">
      <c r="A8" s="26" t="s">
        <v>48</v>
      </c>
      <c r="C8" s="19"/>
      <c r="D8" s="19"/>
      <c r="E8" s="19"/>
      <c r="F8" s="19"/>
      <c r="G8" s="19"/>
    </row>
    <row r="9" spans="1:7" x14ac:dyDescent="0.3">
      <c r="C9" s="19"/>
      <c r="D9" s="19"/>
      <c r="E9" s="19"/>
      <c r="F9" s="19"/>
      <c r="G9" s="19"/>
    </row>
    <row r="10" spans="1:7" x14ac:dyDescent="0.3">
      <c r="A10" s="8" t="s">
        <v>90</v>
      </c>
      <c r="B10" s="40">
        <f>0</f>
        <v>0</v>
      </c>
      <c r="C10" s="19"/>
      <c r="D10" s="19"/>
      <c r="E10" s="19"/>
      <c r="F10" s="19"/>
    </row>
    <row r="11" spans="1:7" ht="28.8" x14ac:dyDescent="0.3">
      <c r="A11" s="8" t="s">
        <v>91</v>
      </c>
      <c r="B11" s="40">
        <f>'2) Parameters-Measurement Infra'!B50*MIN(G6,'Option1 - Pref Option (BAU)'!G6)</f>
        <v>1563.8782014086205</v>
      </c>
      <c r="C11" s="19"/>
      <c r="D11" s="19"/>
      <c r="E11" s="19"/>
      <c r="F11" s="19"/>
    </row>
    <row r="12" spans="1:7" x14ac:dyDescent="0.3">
      <c r="A12" s="8" t="s">
        <v>92</v>
      </c>
      <c r="B12" s="40">
        <f>SUM(B10:B11)</f>
        <v>1563.8782014086205</v>
      </c>
      <c r="C12" s="19"/>
      <c r="D12" s="19"/>
      <c r="E12" s="19"/>
      <c r="F12" s="19"/>
    </row>
    <row r="13" spans="1:7" x14ac:dyDescent="0.3">
      <c r="B13" s="39"/>
      <c r="C13" s="19"/>
      <c r="D13" s="19"/>
      <c r="E13" s="19"/>
      <c r="F13" s="19"/>
      <c r="G13" s="19"/>
    </row>
    <row r="14" spans="1:7" x14ac:dyDescent="0.3">
      <c r="B14" s="39"/>
      <c r="C14" s="19"/>
      <c r="D14" s="19"/>
      <c r="E14" s="19"/>
      <c r="F14" s="19"/>
      <c r="G14" s="19"/>
    </row>
    <row r="15" spans="1:7" ht="36" x14ac:dyDescent="0.3">
      <c r="A15" s="26" t="s">
        <v>82</v>
      </c>
      <c r="B15" s="36"/>
      <c r="C15" s="19"/>
      <c r="D15" s="19"/>
      <c r="E15" s="19"/>
      <c r="F15" s="19"/>
      <c r="G15" s="19"/>
    </row>
    <row r="16" spans="1:7" x14ac:dyDescent="0.3">
      <c r="B16" s="36"/>
      <c r="C16" s="19"/>
      <c r="D16" s="19"/>
      <c r="E16" s="19"/>
      <c r="F16" s="19"/>
      <c r="G16" s="19"/>
    </row>
    <row r="17" spans="1:7" x14ac:dyDescent="0.3">
      <c r="A17" s="8" t="s">
        <v>89</v>
      </c>
      <c r="B17" s="40">
        <f>B12+G6</f>
        <v>1958.5477790511745</v>
      </c>
      <c r="C17" s="19"/>
      <c r="D17" s="19"/>
      <c r="E17" s="19"/>
      <c r="F17" s="19"/>
    </row>
    <row r="18" spans="1:7" x14ac:dyDescent="0.3">
      <c r="B18" s="19"/>
      <c r="C18" s="19"/>
      <c r="D18" s="19"/>
      <c r="E18" s="19"/>
      <c r="F18" s="19"/>
      <c r="G18" s="19"/>
    </row>
    <row r="19" spans="1:7" x14ac:dyDescent="0.3">
      <c r="B19" s="19"/>
      <c r="C19" s="19"/>
      <c r="D19" s="19"/>
      <c r="E19" s="19"/>
      <c r="F19" s="19"/>
      <c r="G19" s="19"/>
    </row>
    <row r="20" spans="1:7" x14ac:dyDescent="0.3">
      <c r="B20" s="19"/>
      <c r="C20" s="19"/>
      <c r="D20" s="19"/>
      <c r="E20" s="19"/>
      <c r="F20" s="19"/>
      <c r="G20" s="19"/>
    </row>
    <row r="21" spans="1:7" x14ac:dyDescent="0.3">
      <c r="B21" s="19"/>
      <c r="C21" s="19"/>
      <c r="D21" s="19"/>
      <c r="E21" s="19"/>
      <c r="F21" s="19"/>
      <c r="G21" s="19"/>
    </row>
    <row r="22" spans="1:7" ht="18" x14ac:dyDescent="0.35">
      <c r="A22" s="22" t="s">
        <v>81</v>
      </c>
      <c r="B22" s="19"/>
      <c r="C22" s="19"/>
      <c r="D22" s="19"/>
      <c r="E22" s="19"/>
      <c r="F22" s="19"/>
      <c r="G22" s="19"/>
    </row>
    <row r="23" spans="1:7" x14ac:dyDescent="0.3">
      <c r="A23" s="23" t="s">
        <v>49</v>
      </c>
      <c r="B23" s="19"/>
      <c r="C23" s="19"/>
      <c r="D23" s="19"/>
      <c r="E23" s="19"/>
      <c r="F23" s="19"/>
      <c r="G23" s="19"/>
    </row>
    <row r="24" spans="1:7" ht="28.8" x14ac:dyDescent="0.3">
      <c r="A24" s="8" t="s">
        <v>68</v>
      </c>
      <c r="B24" s="19">
        <f>'1) Parameters-Innovation Stream'!B32</f>
        <v>2.125</v>
      </c>
      <c r="C24" s="19"/>
      <c r="D24" s="19"/>
      <c r="E24" s="19"/>
      <c r="F24" s="19"/>
      <c r="G24" s="19"/>
    </row>
    <row r="25" spans="1:7" ht="28.8" x14ac:dyDescent="0.3">
      <c r="A25" s="8" t="s">
        <v>69</v>
      </c>
      <c r="B25" s="19">
        <f>0</f>
        <v>0</v>
      </c>
      <c r="C25" s="19"/>
      <c r="D25" s="19"/>
      <c r="E25" s="19"/>
      <c r="F25" s="19"/>
      <c r="G25" s="19"/>
    </row>
    <row r="26" spans="1:7" ht="28.8" x14ac:dyDescent="0.3">
      <c r="A26" s="8" t="s">
        <v>51</v>
      </c>
      <c r="B26" s="19">
        <f>'2) Parameters-Measurement Infra'!B37</f>
        <v>9.7874999999999996</v>
      </c>
      <c r="C26" s="19"/>
      <c r="D26" s="19"/>
      <c r="E26" s="19"/>
      <c r="F26" s="19"/>
      <c r="G26" s="19"/>
    </row>
    <row r="27" spans="1:7" x14ac:dyDescent="0.3">
      <c r="B27" s="19"/>
      <c r="C27" s="19"/>
      <c r="D27" s="19"/>
      <c r="E27" s="19"/>
      <c r="F27" s="19"/>
      <c r="G27" s="19"/>
    </row>
    <row r="28" spans="1:7" x14ac:dyDescent="0.3">
      <c r="A28" s="8" t="s">
        <v>52</v>
      </c>
      <c r="B28" s="19">
        <f>B25+B26-1</f>
        <v>8.7874999999999996</v>
      </c>
      <c r="C28" s="19"/>
      <c r="D28" s="19"/>
      <c r="E28" s="19"/>
      <c r="F28" s="19"/>
      <c r="G28" s="19"/>
    </row>
    <row r="29" spans="1:7" x14ac:dyDescent="0.3">
      <c r="B29" s="19"/>
      <c r="C29" s="19"/>
      <c r="D29" s="19"/>
      <c r="E29" s="19"/>
      <c r="F29" s="19"/>
      <c r="G29" s="19"/>
    </row>
    <row r="30" spans="1:7" x14ac:dyDescent="0.3">
      <c r="A30" s="23" t="s">
        <v>53</v>
      </c>
      <c r="B30" s="19"/>
      <c r="C30" s="19"/>
      <c r="D30" s="19"/>
      <c r="E30" s="19"/>
      <c r="F30" s="19"/>
      <c r="G30" s="19"/>
    </row>
    <row r="31" spans="1:7" ht="28.8" x14ac:dyDescent="0.3">
      <c r="A31" s="8" t="s">
        <v>70</v>
      </c>
      <c r="B31" s="19">
        <f>'1) Parameters-Innovation Stream'!B35</f>
        <v>1.4025000000000001</v>
      </c>
      <c r="C31" s="19"/>
      <c r="D31" s="19"/>
      <c r="E31" s="19"/>
      <c r="F31" s="19"/>
      <c r="G31" s="19"/>
    </row>
    <row r="32" spans="1:7" ht="28.8" x14ac:dyDescent="0.3">
      <c r="A32" s="8" t="s">
        <v>71</v>
      </c>
      <c r="B32" s="19">
        <f>B25*'2) Parameters-Measurement Infra'!B39</f>
        <v>0</v>
      </c>
      <c r="C32" s="19"/>
      <c r="D32" s="19"/>
      <c r="E32" s="19"/>
      <c r="F32" s="19"/>
      <c r="G32" s="19"/>
    </row>
    <row r="33" spans="1:7" ht="28.8" x14ac:dyDescent="0.3">
      <c r="A33" s="8" t="s">
        <v>55</v>
      </c>
      <c r="B33" s="19">
        <f>'2) Parameters-Measurement Infra'!B40</f>
        <v>6.4597499999999997</v>
      </c>
      <c r="C33" s="19"/>
      <c r="D33" s="19"/>
      <c r="E33" s="19"/>
      <c r="F33" s="19"/>
      <c r="G33" s="19"/>
    </row>
    <row r="34" spans="1:7" x14ac:dyDescent="0.3">
      <c r="B34" s="19"/>
      <c r="C34" s="19"/>
      <c r="D34" s="19"/>
      <c r="E34" s="19"/>
      <c r="F34" s="19"/>
      <c r="G34" s="19"/>
    </row>
    <row r="35" spans="1:7" x14ac:dyDescent="0.3">
      <c r="A35" s="8" t="s">
        <v>56</v>
      </c>
      <c r="B35" s="19">
        <f>B32+B33-1</f>
        <v>5.4597499999999997</v>
      </c>
      <c r="C35" s="19"/>
      <c r="D35" s="19"/>
      <c r="E35" s="19"/>
      <c r="F35" s="19"/>
      <c r="G35" s="19"/>
    </row>
    <row r="36" spans="1:7" x14ac:dyDescent="0.3">
      <c r="B36" s="19"/>
      <c r="C36" s="19"/>
      <c r="D36" s="19"/>
      <c r="E36" s="19"/>
      <c r="F36" s="19"/>
      <c r="G36" s="19"/>
    </row>
    <row r="37" spans="1:7" x14ac:dyDescent="0.3">
      <c r="B37" s="19"/>
      <c r="C37" s="19"/>
      <c r="D37" s="19"/>
      <c r="E37" s="19"/>
      <c r="F37" s="19"/>
      <c r="G37" s="19"/>
    </row>
    <row r="38" spans="1:7" ht="36" x14ac:dyDescent="0.35">
      <c r="A38" s="24" t="s">
        <v>57</v>
      </c>
      <c r="B38" s="19"/>
      <c r="C38" s="19"/>
      <c r="D38" s="19"/>
      <c r="E38" s="19"/>
      <c r="F38" s="19"/>
      <c r="G38" s="19"/>
    </row>
    <row r="39" spans="1:7" x14ac:dyDescent="0.3">
      <c r="A39" s="14" t="s">
        <v>36</v>
      </c>
      <c r="B39" s="15">
        <v>0</v>
      </c>
      <c r="C39" s="15">
        <v>1</v>
      </c>
      <c r="D39" s="15">
        <v>2</v>
      </c>
      <c r="E39" s="15">
        <v>3</v>
      </c>
      <c r="F39" s="15">
        <v>4</v>
      </c>
      <c r="G39" s="13"/>
    </row>
    <row r="40" spans="1:7" x14ac:dyDescent="0.3">
      <c r="A40" s="13"/>
      <c r="B40" s="13" t="s">
        <v>37</v>
      </c>
      <c r="C40" s="13" t="s">
        <v>38</v>
      </c>
      <c r="D40" s="13" t="s">
        <v>39</v>
      </c>
      <c r="E40" s="13" t="s">
        <v>40</v>
      </c>
      <c r="F40" s="13" t="s">
        <v>41</v>
      </c>
      <c r="G40" s="21" t="s">
        <v>45</v>
      </c>
    </row>
    <row r="41" spans="1:7" x14ac:dyDescent="0.3">
      <c r="A41" s="23" t="s">
        <v>58</v>
      </c>
      <c r="G41" s="25"/>
    </row>
    <row r="42" spans="1:7" x14ac:dyDescent="0.3">
      <c r="A42" s="8" t="s">
        <v>59</v>
      </c>
      <c r="B42" s="19">
        <f>B5*$B$28</f>
        <v>717.06</v>
      </c>
      <c r="C42" s="19">
        <f t="shared" ref="C42:F42" si="0">C5*$B$28</f>
        <v>717.06</v>
      </c>
      <c r="D42" s="19">
        <f t="shared" si="0"/>
        <v>717.06</v>
      </c>
      <c r="E42" s="19">
        <f t="shared" si="0"/>
        <v>717.06000000000006</v>
      </c>
      <c r="F42" s="19">
        <f t="shared" si="0"/>
        <v>717.06000000000017</v>
      </c>
      <c r="G42" s="19"/>
    </row>
    <row r="43" spans="1:7" x14ac:dyDescent="0.3">
      <c r="A43" s="8" t="s">
        <v>60</v>
      </c>
      <c r="B43" s="19">
        <f>B42*'3) Parameters- Deflat &amp; Discoun'!B8</f>
        <v>742.1570999999999</v>
      </c>
      <c r="C43" s="19">
        <f>C42*'3) Parameters- Deflat &amp; Discoun'!C8</f>
        <v>717.06</v>
      </c>
      <c r="D43" s="19">
        <f>D42*'3) Parameters- Deflat &amp; Discoun'!D8</f>
        <v>692.8115942028985</v>
      </c>
      <c r="E43" s="19">
        <f>E42*'3) Parameters- Deflat &amp; Discoun'!E8</f>
        <v>669.383182804733</v>
      </c>
      <c r="F43" s="19">
        <f>F42*'3) Parameters- Deflat &amp; Discoun'!F8</f>
        <v>646.74703652631229</v>
      </c>
      <c r="G43" s="19">
        <f>SUM(B43:F43)</f>
        <v>3468.1589135339436</v>
      </c>
    </row>
    <row r="44" spans="1:7" x14ac:dyDescent="0.3">
      <c r="A44" s="23" t="s">
        <v>61</v>
      </c>
      <c r="B44" s="19"/>
      <c r="C44" s="19"/>
      <c r="D44" s="19"/>
      <c r="E44" s="19"/>
      <c r="F44" s="19"/>
      <c r="G44" s="19"/>
    </row>
    <row r="45" spans="1:7" x14ac:dyDescent="0.3">
      <c r="A45" s="8" t="s">
        <v>62</v>
      </c>
      <c r="B45" s="19">
        <f>B5*$B$35</f>
        <v>445.51559999999995</v>
      </c>
      <c r="C45" s="19">
        <f t="shared" ref="C45:F45" si="1">C5*$B$35</f>
        <v>445.51559999999995</v>
      </c>
      <c r="D45" s="19">
        <f t="shared" si="1"/>
        <v>445.51559999999995</v>
      </c>
      <c r="E45" s="19">
        <f t="shared" si="1"/>
        <v>445.51560000000001</v>
      </c>
      <c r="F45" s="19">
        <f t="shared" si="1"/>
        <v>445.51560000000012</v>
      </c>
      <c r="G45" s="19"/>
    </row>
    <row r="46" spans="1:7" x14ac:dyDescent="0.3">
      <c r="A46" s="8" t="s">
        <v>63</v>
      </c>
      <c r="B46" s="19">
        <f>B45*'3) Parameters- Deflat &amp; Discoun'!B8</f>
        <v>461.10864599999991</v>
      </c>
      <c r="C46" s="19">
        <f>C45*'3) Parameters- Deflat &amp; Discoun'!C8</f>
        <v>445.51559999999995</v>
      </c>
      <c r="D46" s="19">
        <f>D45*'3) Parameters- Deflat &amp; Discoun'!D8</f>
        <v>430.44985507246378</v>
      </c>
      <c r="E46" s="19">
        <f>E45*'3) Parameters- Deflat &amp; Discoun'!E8</f>
        <v>415.89357978015829</v>
      </c>
      <c r="F46" s="19">
        <f>F45*'3) Parameters- Deflat &amp; Discoun'!F8</f>
        <v>401.82954568131248</v>
      </c>
      <c r="G46" s="19">
        <f>SUM(B46:F46)</f>
        <v>2154.7972265339345</v>
      </c>
    </row>
    <row r="49" spans="1:2" ht="18" x14ac:dyDescent="0.35">
      <c r="A49" s="24" t="s">
        <v>64</v>
      </c>
    </row>
    <row r="50" spans="1:2" x14ac:dyDescent="0.3">
      <c r="B50" s="36"/>
    </row>
    <row r="51" spans="1:2" x14ac:dyDescent="0.3">
      <c r="A51" s="8" t="s">
        <v>93</v>
      </c>
      <c r="B51" s="39">
        <f>G43+B17</f>
        <v>5426.7066925851177</v>
      </c>
    </row>
    <row r="52" spans="1:2" x14ac:dyDescent="0.3">
      <c r="A52" s="8" t="s">
        <v>94</v>
      </c>
      <c r="B52" s="39">
        <f>G46+B17</f>
        <v>4113.345005585109</v>
      </c>
    </row>
    <row r="53" spans="1:2" x14ac:dyDescent="0.3">
      <c r="B53" s="20"/>
    </row>
    <row r="55" spans="1:2" ht="18" x14ac:dyDescent="0.35">
      <c r="A55" s="27" t="s">
        <v>65</v>
      </c>
    </row>
    <row r="56" spans="1:2" x14ac:dyDescent="0.3">
      <c r="A56" s="8" t="s">
        <v>66</v>
      </c>
      <c r="B56" s="40">
        <f>B51/B17</f>
        <v>2.7707808564231735</v>
      </c>
    </row>
    <row r="57" spans="1:2" x14ac:dyDescent="0.3">
      <c r="A57" s="8" t="s">
        <v>67</v>
      </c>
      <c r="B57" s="40">
        <f>B52/B17</f>
        <v>2.1002015113350128</v>
      </c>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CF9D4-F0ED-4D43-8898-9E4AEA6D293C}">
  <dimension ref="A1:H57"/>
  <sheetViews>
    <sheetView zoomScaleNormal="100" workbookViewId="0">
      <selection activeCell="C9" sqref="C9"/>
    </sheetView>
  </sheetViews>
  <sheetFormatPr defaultColWidth="9.109375" defaultRowHeight="14.4" x14ac:dyDescent="0.3"/>
  <cols>
    <col min="1" max="1" width="45" style="8" customWidth="1"/>
    <col min="2" max="3" width="11.5546875" style="8" bestFit="1" customWidth="1"/>
    <col min="4" max="6" width="10.33203125" style="8" bestFit="1" customWidth="1"/>
    <col min="7" max="7" width="8.5546875" style="8" bestFit="1" customWidth="1"/>
    <col min="8" max="9" width="9.109375" style="8"/>
    <col min="10" max="10" width="32" style="8" customWidth="1"/>
    <col min="11" max="11" width="11.5546875" style="8" bestFit="1" customWidth="1"/>
    <col min="12" max="13" width="9.109375" style="8"/>
    <col min="14" max="14" width="32.109375" style="8" customWidth="1"/>
    <col min="15" max="16384" width="9.109375" style="8"/>
  </cols>
  <sheetData>
    <row r="1" spans="1:8" ht="36" x14ac:dyDescent="0.3">
      <c r="A1" s="26" t="s">
        <v>44</v>
      </c>
    </row>
    <row r="2" spans="1:8" x14ac:dyDescent="0.3">
      <c r="A2" s="14" t="s">
        <v>36</v>
      </c>
      <c r="B2" s="15">
        <v>0</v>
      </c>
      <c r="C2" s="15">
        <v>1</v>
      </c>
      <c r="D2" s="15">
        <v>2</v>
      </c>
      <c r="E2" s="15">
        <v>3</v>
      </c>
      <c r="F2" s="15">
        <v>4</v>
      </c>
      <c r="G2" s="13"/>
      <c r="H2" s="13"/>
    </row>
    <row r="3" spans="1:8" x14ac:dyDescent="0.3">
      <c r="A3" s="13"/>
      <c r="B3" s="13" t="s">
        <v>37</v>
      </c>
      <c r="C3" s="13" t="s">
        <v>38</v>
      </c>
      <c r="D3" s="13" t="s">
        <v>39</v>
      </c>
      <c r="E3" s="13" t="s">
        <v>40</v>
      </c>
      <c r="F3" s="13" t="s">
        <v>41</v>
      </c>
      <c r="G3" s="21" t="s">
        <v>45</v>
      </c>
      <c r="H3" s="21" t="s">
        <v>72</v>
      </c>
    </row>
    <row r="4" spans="1:8" x14ac:dyDescent="0.3">
      <c r="A4" s="8" t="s">
        <v>46</v>
      </c>
      <c r="B4" s="6">
        <v>126.624</v>
      </c>
      <c r="C4" s="6">
        <v>131.59399999999999</v>
      </c>
      <c r="D4" s="6">
        <v>135.78700000000001</v>
      </c>
      <c r="E4" s="6">
        <v>138.93299999999999</v>
      </c>
      <c r="F4" s="6">
        <v>141.69200000000001</v>
      </c>
      <c r="G4" s="19">
        <f>SUM(B4:F4)</f>
        <v>674.63</v>
      </c>
    </row>
    <row r="5" spans="1:8" x14ac:dyDescent="0.3">
      <c r="A5" s="8" t="s">
        <v>47</v>
      </c>
      <c r="B5" s="19">
        <f>B4*'3) Parameters- Deflat &amp; Discoun'!B7</f>
        <v>129.15647999999999</v>
      </c>
      <c r="C5" s="19">
        <f>C4*'3) Parameters- Deflat &amp; Discoun'!C7</f>
        <v>131.59399999999999</v>
      </c>
      <c r="D5" s="19">
        <f>D4*'3) Parameters- Deflat &amp; Discoun'!D7</f>
        <v>133.12450980392157</v>
      </c>
      <c r="E5" s="19">
        <f>E4*'3) Parameters- Deflat &amp; Discoun'!E7</f>
        <v>133.53806228373702</v>
      </c>
      <c r="F5" s="19">
        <f>F4*'3) Parameters- Deflat &amp; Discoun'!F7</f>
        <v>133.51953622663984</v>
      </c>
      <c r="G5" s="19">
        <f>SUM(B5:F5)</f>
        <v>660.93258831429841</v>
      </c>
    </row>
    <row r="6" spans="1:8" x14ac:dyDescent="0.3">
      <c r="A6" s="8" t="s">
        <v>88</v>
      </c>
      <c r="B6" s="19">
        <f>B5*'3) Parameters- Deflat &amp; Discoun'!B8</f>
        <v>133.67695679999997</v>
      </c>
      <c r="C6" s="19">
        <f>C5*'3) Parameters- Deflat &amp; Discoun'!C8</f>
        <v>131.59399999999999</v>
      </c>
      <c r="D6" s="19">
        <f>D5*'3) Parameters- Deflat &amp; Discoun'!D8</f>
        <v>128.62271478639767</v>
      </c>
      <c r="E6" s="19">
        <f>E5*'3) Parameters- Deflat &amp; Discoun'!E8</f>
        <v>124.6592100480637</v>
      </c>
      <c r="F6" s="19">
        <f>F5*'3) Parameters- Deflat &amp; Discoun'!F8</f>
        <v>120.42697176379507</v>
      </c>
      <c r="G6" s="19">
        <f>SUM(B6:F6)</f>
        <v>638.97985339825641</v>
      </c>
    </row>
    <row r="7" spans="1:8" x14ac:dyDescent="0.3">
      <c r="A7" s="8" t="s">
        <v>95</v>
      </c>
      <c r="B7" s="19">
        <f>'Option1 - Pref Option (BAU)'!B4</f>
        <v>100.074</v>
      </c>
      <c r="C7" s="19">
        <f>'Option1 - Pref Option (BAU)'!C4</f>
        <v>102.566</v>
      </c>
      <c r="D7" s="19">
        <f>'Option1 - Pref Option (BAU)'!D4</f>
        <v>104.617</v>
      </c>
      <c r="E7" s="19">
        <f>'Option1 - Pref Option (BAU)'!E4</f>
        <v>106.709</v>
      </c>
      <c r="F7" s="19">
        <f>'Option1 - Pref Option (BAU)'!F4</f>
        <v>108.84399999999999</v>
      </c>
      <c r="G7" s="19">
        <f>SUM(B7:F7)</f>
        <v>522.80999999999995</v>
      </c>
    </row>
    <row r="8" spans="1:8" x14ac:dyDescent="0.3">
      <c r="A8" s="8" t="s">
        <v>96</v>
      </c>
      <c r="B8" s="28">
        <f>(B4-B7)/B7</f>
        <v>0.26530367528029258</v>
      </c>
      <c r="C8" s="28">
        <f t="shared" ref="C8:F8" si="0">(C4-C7)/C7</f>
        <v>0.28301776417136276</v>
      </c>
      <c r="D8" s="28">
        <f t="shared" si="0"/>
        <v>0.29794392880698167</v>
      </c>
      <c r="E8" s="28">
        <f t="shared" si="0"/>
        <v>0.30198015162732278</v>
      </c>
      <c r="F8" s="28">
        <f t="shared" si="0"/>
        <v>0.3017897173937012</v>
      </c>
      <c r="G8" s="28">
        <f>(G4-G7)/G7</f>
        <v>0.29039230313115677</v>
      </c>
      <c r="H8" s="29">
        <f>AVERAGE(B8:F8)</f>
        <v>0.2900070474559322</v>
      </c>
    </row>
    <row r="9" spans="1:8" x14ac:dyDescent="0.3">
      <c r="B9" s="28"/>
      <c r="C9" s="28"/>
      <c r="D9" s="28"/>
      <c r="E9" s="28"/>
      <c r="F9" s="28"/>
      <c r="G9" s="28"/>
      <c r="H9" s="29"/>
    </row>
    <row r="10" spans="1:8" x14ac:dyDescent="0.3">
      <c r="B10" s="28"/>
      <c r="C10" s="28"/>
      <c r="D10" s="28"/>
      <c r="E10" s="28"/>
      <c r="F10" s="28"/>
      <c r="G10" s="28"/>
      <c r="H10" s="29"/>
    </row>
    <row r="11" spans="1:8" ht="36" x14ac:dyDescent="0.3">
      <c r="A11" s="26" t="s">
        <v>48</v>
      </c>
      <c r="C11" s="28"/>
      <c r="D11" s="28"/>
      <c r="E11" s="28"/>
      <c r="F11" s="28"/>
      <c r="G11" s="28"/>
      <c r="H11" s="29"/>
    </row>
    <row r="12" spans="1:8" x14ac:dyDescent="0.3">
      <c r="C12" s="28"/>
      <c r="D12" s="28"/>
      <c r="E12" s="28"/>
      <c r="F12" s="28"/>
      <c r="G12" s="28"/>
      <c r="H12" s="29"/>
    </row>
    <row r="13" spans="1:8" ht="28.8" x14ac:dyDescent="0.3">
      <c r="A13" s="8" t="s">
        <v>90</v>
      </c>
      <c r="B13" s="41">
        <f>G6*'1) Parameters-Innovation Stream'!B45</f>
        <v>426.92684985441531</v>
      </c>
      <c r="C13" s="28"/>
      <c r="D13" s="28"/>
      <c r="E13" s="28"/>
      <c r="F13" s="28"/>
      <c r="G13" s="29"/>
    </row>
    <row r="14" spans="1:8" ht="28.8" x14ac:dyDescent="0.3">
      <c r="A14" s="8" t="s">
        <v>91</v>
      </c>
      <c r="B14" s="41">
        <f>'2) Parameters-Measurement Infra'!B50*MIN(G6,'Option1 - Pref Option (BAU)'!G6)</f>
        <v>1963.6804277666583</v>
      </c>
      <c r="C14" s="28"/>
      <c r="D14" s="28"/>
      <c r="E14" s="28"/>
      <c r="F14" s="28"/>
      <c r="G14" s="29"/>
    </row>
    <row r="15" spans="1:8" x14ac:dyDescent="0.3">
      <c r="A15" s="8" t="s">
        <v>92</v>
      </c>
      <c r="B15" s="39">
        <f>SUM(B13:B14)</f>
        <v>2390.6072776210735</v>
      </c>
      <c r="C15" s="28"/>
      <c r="D15" s="28"/>
      <c r="E15" s="28"/>
      <c r="F15" s="28"/>
      <c r="G15" s="29"/>
    </row>
    <row r="16" spans="1:8" x14ac:dyDescent="0.3">
      <c r="B16" s="42"/>
      <c r="C16" s="28"/>
      <c r="D16" s="28"/>
      <c r="E16" s="28"/>
      <c r="F16" s="28"/>
      <c r="G16" s="28"/>
      <c r="H16" s="29"/>
    </row>
    <row r="17" spans="1:8" x14ac:dyDescent="0.3">
      <c r="B17" s="42"/>
      <c r="C17" s="28"/>
      <c r="D17" s="28"/>
      <c r="E17" s="28"/>
      <c r="F17" s="28"/>
      <c r="G17" s="28"/>
      <c r="H17" s="29"/>
    </row>
    <row r="18" spans="1:8" x14ac:dyDescent="0.3">
      <c r="B18" s="42"/>
      <c r="C18" s="28"/>
      <c r="D18" s="28"/>
      <c r="E18" s="28"/>
      <c r="F18" s="28"/>
      <c r="G18" s="28"/>
      <c r="H18" s="29"/>
    </row>
    <row r="19" spans="1:8" ht="36" x14ac:dyDescent="0.3">
      <c r="A19" s="26" t="s">
        <v>82</v>
      </c>
      <c r="B19" s="36"/>
      <c r="C19" s="28"/>
      <c r="D19" s="28"/>
      <c r="E19" s="28"/>
      <c r="F19" s="28"/>
      <c r="G19" s="28"/>
      <c r="H19" s="29"/>
    </row>
    <row r="20" spans="1:8" x14ac:dyDescent="0.3">
      <c r="B20" s="36"/>
      <c r="C20" s="28"/>
      <c r="D20" s="28"/>
      <c r="E20" s="28"/>
      <c r="F20" s="28"/>
      <c r="G20" s="28"/>
      <c r="H20" s="29"/>
    </row>
    <row r="21" spans="1:8" x14ac:dyDescent="0.3">
      <c r="A21" s="8" t="s">
        <v>89</v>
      </c>
      <c r="B21" s="41">
        <f>B15+G6</f>
        <v>3029.5871310193297</v>
      </c>
      <c r="C21" s="28"/>
      <c r="D21" s="28"/>
      <c r="E21" s="28"/>
      <c r="F21" s="28"/>
      <c r="G21" s="29"/>
    </row>
    <row r="22" spans="1:8" x14ac:dyDescent="0.3">
      <c r="B22" s="28"/>
      <c r="C22" s="28"/>
      <c r="D22" s="28"/>
      <c r="E22" s="28"/>
      <c r="F22" s="28"/>
      <c r="G22" s="28"/>
      <c r="H22" s="29"/>
    </row>
    <row r="23" spans="1:8" x14ac:dyDescent="0.3">
      <c r="B23" s="19"/>
      <c r="C23" s="19"/>
      <c r="D23" s="19"/>
      <c r="E23" s="19"/>
      <c r="F23" s="19"/>
      <c r="G23" s="19"/>
    </row>
    <row r="24" spans="1:8" ht="18" x14ac:dyDescent="0.35">
      <c r="A24" s="22" t="s">
        <v>81</v>
      </c>
      <c r="B24" s="19"/>
      <c r="C24" s="19"/>
      <c r="D24" s="19"/>
      <c r="E24" s="19"/>
      <c r="F24" s="19"/>
      <c r="G24" s="19"/>
    </row>
    <row r="25" spans="1:8" x14ac:dyDescent="0.3">
      <c r="A25" s="23" t="s">
        <v>49</v>
      </c>
      <c r="B25" s="19"/>
      <c r="C25" s="19"/>
      <c r="D25" s="19"/>
      <c r="E25" s="19"/>
      <c r="F25" s="19"/>
      <c r="G25" s="19"/>
    </row>
    <row r="26" spans="1:8" ht="28.8" x14ac:dyDescent="0.3">
      <c r="A26" s="8" t="s">
        <v>50</v>
      </c>
      <c r="B26" s="20">
        <f>'1) Parameters-Innovation Stream'!B32</f>
        <v>2.125</v>
      </c>
      <c r="C26" s="19"/>
      <c r="D26" s="19"/>
      <c r="E26" s="19"/>
      <c r="F26" s="19"/>
      <c r="G26" s="19"/>
    </row>
    <row r="27" spans="1:8" ht="28.8" x14ac:dyDescent="0.3">
      <c r="A27" s="8" t="s">
        <v>73</v>
      </c>
      <c r="B27" s="20">
        <f>'2) Parameters-Measurement Infra'!B37</f>
        <v>9.7874999999999996</v>
      </c>
      <c r="C27" s="19"/>
      <c r="D27" s="19"/>
      <c r="E27" s="19"/>
      <c r="F27" s="19"/>
      <c r="G27" s="19"/>
    </row>
    <row r="28" spans="1:8" ht="28.8" x14ac:dyDescent="0.3">
      <c r="A28" s="8" t="s">
        <v>74</v>
      </c>
      <c r="B28" s="20">
        <f>B27/(1+H8)</f>
        <v>7.587167852534038</v>
      </c>
      <c r="C28" s="19"/>
      <c r="D28" s="19"/>
      <c r="E28" s="19"/>
      <c r="F28" s="19"/>
      <c r="G28" s="19"/>
    </row>
    <row r="29" spans="1:8" x14ac:dyDescent="0.3">
      <c r="A29" s="8" t="s">
        <v>52</v>
      </c>
      <c r="B29" s="20">
        <f>B26+B28-1</f>
        <v>8.7121678525340371</v>
      </c>
      <c r="C29" s="19"/>
      <c r="D29" s="19"/>
      <c r="E29" s="19"/>
      <c r="F29" s="19"/>
      <c r="G29" s="19"/>
    </row>
    <row r="30" spans="1:8" x14ac:dyDescent="0.3">
      <c r="B30" s="20"/>
      <c r="C30" s="19"/>
      <c r="D30" s="19"/>
      <c r="E30" s="19"/>
      <c r="F30" s="19"/>
      <c r="G30" s="19"/>
    </row>
    <row r="31" spans="1:8" x14ac:dyDescent="0.3">
      <c r="A31" s="23" t="s">
        <v>53</v>
      </c>
      <c r="B31" s="20"/>
      <c r="C31" s="19"/>
      <c r="D31" s="19"/>
      <c r="E31" s="19"/>
      <c r="F31" s="19"/>
      <c r="G31" s="19"/>
    </row>
    <row r="32" spans="1:8" ht="28.8" x14ac:dyDescent="0.3">
      <c r="A32" s="8" t="s">
        <v>54</v>
      </c>
      <c r="B32" s="20">
        <f>'1) Parameters-Innovation Stream'!B35</f>
        <v>1.4025000000000001</v>
      </c>
      <c r="C32" s="19"/>
      <c r="D32" s="19"/>
      <c r="E32" s="19"/>
      <c r="F32" s="19"/>
      <c r="G32" s="19"/>
    </row>
    <row r="33" spans="1:7" ht="28.8" x14ac:dyDescent="0.3">
      <c r="A33" s="8" t="s">
        <v>75</v>
      </c>
      <c r="B33" s="20">
        <f>'2) Parameters-Measurement Infra'!B40</f>
        <v>6.4597499999999997</v>
      </c>
      <c r="C33" s="19"/>
      <c r="D33" s="19"/>
      <c r="E33" s="19"/>
      <c r="F33" s="19"/>
      <c r="G33" s="19"/>
    </row>
    <row r="34" spans="1:7" ht="28.8" x14ac:dyDescent="0.3">
      <c r="A34" s="8" t="s">
        <v>76</v>
      </c>
      <c r="B34" s="20">
        <f>B28*'2) Parameters-Measurement Infra'!B39</f>
        <v>5.0075307826724655</v>
      </c>
      <c r="C34" s="19"/>
      <c r="D34" s="19"/>
      <c r="E34" s="19"/>
      <c r="F34" s="19"/>
      <c r="G34" s="19"/>
    </row>
    <row r="35" spans="1:7" x14ac:dyDescent="0.3">
      <c r="A35" s="8" t="s">
        <v>56</v>
      </c>
      <c r="B35" s="20">
        <f>B32+B34-1</f>
        <v>5.4100307826724654</v>
      </c>
      <c r="C35" s="19"/>
      <c r="D35" s="19"/>
      <c r="E35" s="19"/>
      <c r="F35" s="19"/>
      <c r="G35" s="19"/>
    </row>
    <row r="36" spans="1:7" x14ac:dyDescent="0.3">
      <c r="B36" s="19"/>
      <c r="C36" s="19"/>
      <c r="D36" s="19"/>
      <c r="E36" s="19"/>
      <c r="F36" s="19"/>
      <c r="G36" s="19"/>
    </row>
    <row r="37" spans="1:7" x14ac:dyDescent="0.3">
      <c r="B37" s="19"/>
      <c r="C37" s="19"/>
      <c r="D37" s="19"/>
      <c r="E37" s="19"/>
      <c r="F37" s="19"/>
      <c r="G37" s="19"/>
    </row>
    <row r="38" spans="1:7" ht="36" x14ac:dyDescent="0.35">
      <c r="A38" s="24" t="s">
        <v>57</v>
      </c>
      <c r="B38" s="19"/>
      <c r="C38" s="19"/>
      <c r="D38" s="19"/>
      <c r="E38" s="19"/>
      <c r="F38" s="19"/>
      <c r="G38" s="19"/>
    </row>
    <row r="39" spans="1:7" x14ac:dyDescent="0.3">
      <c r="A39" s="14" t="s">
        <v>36</v>
      </c>
      <c r="B39" s="15">
        <v>0</v>
      </c>
      <c r="C39" s="15">
        <v>1</v>
      </c>
      <c r="D39" s="15">
        <v>2</v>
      </c>
      <c r="E39" s="15">
        <v>3</v>
      </c>
      <c r="F39" s="15">
        <v>4</v>
      </c>
      <c r="G39" s="13"/>
    </row>
    <row r="40" spans="1:7" x14ac:dyDescent="0.3">
      <c r="A40" s="13"/>
      <c r="B40" s="13" t="s">
        <v>37</v>
      </c>
      <c r="C40" s="13" t="s">
        <v>38</v>
      </c>
      <c r="D40" s="13" t="s">
        <v>39</v>
      </c>
      <c r="E40" s="13" t="s">
        <v>40</v>
      </c>
      <c r="F40" s="13" t="s">
        <v>41</v>
      </c>
      <c r="G40" s="21" t="s">
        <v>45</v>
      </c>
    </row>
    <row r="41" spans="1:7" x14ac:dyDescent="0.3">
      <c r="A41" s="23" t="s">
        <v>58</v>
      </c>
      <c r="G41" s="25"/>
    </row>
    <row r="42" spans="1:7" x14ac:dyDescent="0.3">
      <c r="A42" s="8" t="s">
        <v>59</v>
      </c>
      <c r="B42" s="19">
        <f>B5*$B$29</f>
        <v>1125.2329330024552</v>
      </c>
      <c r="C42" s="19">
        <f t="shared" ref="C42:F42" si="1">C5*$B$29</f>
        <v>1146.469016386364</v>
      </c>
      <c r="D42" s="19">
        <f t="shared" si="1"/>
        <v>1159.8030746980778</v>
      </c>
      <c r="E42" s="19">
        <f t="shared" si="1"/>
        <v>1163.4060133180617</v>
      </c>
      <c r="F42" s="19">
        <f t="shared" si="1"/>
        <v>1163.2446111989855</v>
      </c>
      <c r="G42" s="19"/>
    </row>
    <row r="43" spans="1:7" x14ac:dyDescent="0.3">
      <c r="A43" s="8" t="s">
        <v>60</v>
      </c>
      <c r="B43" s="19">
        <f>B42*'3) Parameters- Deflat &amp; Discoun'!B8</f>
        <v>1164.6160856575411</v>
      </c>
      <c r="C43" s="19">
        <f>C42*'3) Parameters- Deflat &amp; Discoun'!C8</f>
        <v>1146.469016386364</v>
      </c>
      <c r="D43" s="19">
        <f>D42*'3) Parameters- Deflat &amp; Discoun'!D8</f>
        <v>1120.5826808677082</v>
      </c>
      <c r="E43" s="19">
        <f>E42*'3) Parameters- Deflat &amp; Discoun'!E8</f>
        <v>1086.0519623030286</v>
      </c>
      <c r="F43" s="19">
        <f>F42*'3) Parameters- Deflat &amp; Discoun'!F8</f>
        <v>1049.1799919785597</v>
      </c>
      <c r="G43" s="19">
        <f>SUM(B43:F43)</f>
        <v>5566.8997371932019</v>
      </c>
    </row>
    <row r="44" spans="1:7" x14ac:dyDescent="0.3">
      <c r="A44" s="23" t="s">
        <v>61</v>
      </c>
      <c r="B44" s="19"/>
      <c r="C44" s="19"/>
      <c r="D44" s="19"/>
      <c r="E44" s="19"/>
      <c r="F44" s="19"/>
      <c r="G44" s="19"/>
    </row>
    <row r="45" spans="1:7" x14ac:dyDescent="0.3">
      <c r="A45" s="8" t="s">
        <v>62</v>
      </c>
      <c r="B45" s="19">
        <f>B5*$B$35</f>
        <v>698.74053258162053</v>
      </c>
      <c r="C45" s="19">
        <f t="shared" ref="C45:F45" si="2">C5*$B$35</f>
        <v>711.92759081500037</v>
      </c>
      <c r="D45" s="19">
        <f t="shared" si="2"/>
        <v>720.20769596739808</v>
      </c>
      <c r="E45" s="19">
        <f t="shared" si="2"/>
        <v>722.44502761345018</v>
      </c>
      <c r="F45" s="19">
        <f t="shared" si="2"/>
        <v>722.34480107427294</v>
      </c>
      <c r="G45" s="19"/>
    </row>
    <row r="46" spans="1:7" x14ac:dyDescent="0.3">
      <c r="A46" s="8" t="s">
        <v>63</v>
      </c>
      <c r="B46" s="19">
        <f>B45*'3) Parameters- Deflat &amp; Discoun'!B8</f>
        <v>723.19645122197721</v>
      </c>
      <c r="C46" s="19">
        <f>C45*'3) Parameters- Deflat &amp; Discoun'!C8</f>
        <v>711.92759081500037</v>
      </c>
      <c r="D46" s="19">
        <f>D45*'3) Parameters- Deflat &amp; Discoun'!D8</f>
        <v>695.85284634531217</v>
      </c>
      <c r="E46" s="19">
        <f>E45*'3) Parameters- Deflat &amp; Discoun'!E8</f>
        <v>674.4101637036573</v>
      </c>
      <c r="F46" s="19">
        <f>F45*'3) Parameters- Deflat &amp; Discoun'!F8</f>
        <v>651.51362430615916</v>
      </c>
      <c r="G46" s="19">
        <f>SUM(B46:F46)</f>
        <v>3456.9006763921066</v>
      </c>
    </row>
    <row r="49" spans="1:2" ht="18" x14ac:dyDescent="0.35">
      <c r="A49" s="24" t="s">
        <v>64</v>
      </c>
    </row>
    <row r="51" spans="1:2" x14ac:dyDescent="0.3">
      <c r="A51" s="8" t="s">
        <v>93</v>
      </c>
      <c r="B51" s="39">
        <f>G43+B21</f>
        <v>8596.4868682125307</v>
      </c>
    </row>
    <row r="52" spans="1:2" x14ac:dyDescent="0.3">
      <c r="A52" s="8" t="s">
        <v>94</v>
      </c>
      <c r="B52" s="39">
        <f>G46+B21</f>
        <v>6486.4878074114367</v>
      </c>
    </row>
    <row r="53" spans="1:2" x14ac:dyDescent="0.3">
      <c r="B53" s="40"/>
    </row>
    <row r="54" spans="1:2" x14ac:dyDescent="0.3">
      <c r="B54" s="36"/>
    </row>
    <row r="55" spans="1:2" ht="18" x14ac:dyDescent="0.35">
      <c r="A55" s="27" t="s">
        <v>65</v>
      </c>
      <c r="B55" s="36"/>
    </row>
    <row r="56" spans="1:2" x14ac:dyDescent="0.3">
      <c r="A56" s="8" t="s">
        <v>66</v>
      </c>
      <c r="B56" s="40">
        <f>B51/B21</f>
        <v>2.8375110193051856</v>
      </c>
    </row>
    <row r="57" spans="1:2" x14ac:dyDescent="0.3">
      <c r="A57" s="8" t="s">
        <v>67</v>
      </c>
      <c r="B57" s="40">
        <f>B52/B21</f>
        <v>2.1410467918211036</v>
      </c>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5DC4F0-CAFE-4C85-B6F9-168045B8E1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A87ECD54-1005-4DFA-BA60-60B2FA35EF3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CB24A5A-15A2-4C58-B76E-43A3B80352B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README</vt:lpstr>
      <vt:lpstr>Options Summary</vt:lpstr>
      <vt:lpstr>1) Parameters-Innovation Stream</vt:lpstr>
      <vt:lpstr>2) Parameters-Measurement Infra</vt:lpstr>
      <vt:lpstr>3) Parameters- Deflat &amp; Discoun</vt:lpstr>
      <vt:lpstr>Option1 - Pref Option (BAU)</vt:lpstr>
      <vt:lpstr>Option2 - Do Less</vt:lpstr>
      <vt:lpstr>Option3 - Do More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Srajal Nayak</dc:creator>
  <cp:keywords/>
  <dc:description/>
  <cp:lastModifiedBy>Sharon Wilson</cp:lastModifiedBy>
  <cp:revision/>
  <dcterms:created xsi:type="dcterms:W3CDTF">2015-06-05T18:17:20Z</dcterms:created>
  <dcterms:modified xsi:type="dcterms:W3CDTF">2026-04-22T14:10:14Z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df4b5af-ab42-45d5-91e7-45583bed1b2a_Enabled">
    <vt:lpwstr>true</vt:lpwstr>
  </property>
  <property fmtid="{D5CDD505-2E9C-101B-9397-08002B2CF9AE}" pid="3" name="MSIP_Label_9df4b5af-ab42-45d5-91e7-45583bed1b2a_SetDate">
    <vt:lpwstr>2025-03-11T15:05:12Z</vt:lpwstr>
  </property>
  <property fmtid="{D5CDD505-2E9C-101B-9397-08002B2CF9AE}" pid="4" name="MSIP_Label_9df4b5af-ab42-45d5-91e7-45583bed1b2a_Method">
    <vt:lpwstr>Standard</vt:lpwstr>
  </property>
  <property fmtid="{D5CDD505-2E9C-101B-9397-08002B2CF9AE}" pid="5" name="MSIP_Label_9df4b5af-ab42-45d5-91e7-45583bed1b2a_Name">
    <vt:lpwstr>9df4b5af-ab42-45d5-91e7-45583bed1b2a</vt:lpwstr>
  </property>
  <property fmtid="{D5CDD505-2E9C-101B-9397-08002B2CF9AE}" pid="6" name="MSIP_Label_9df4b5af-ab42-45d5-91e7-45583bed1b2a_SiteId">
    <vt:lpwstr>601e5460-b1bf-49c0-bd2d-e76ffc186a8d</vt:lpwstr>
  </property>
  <property fmtid="{D5CDD505-2E9C-101B-9397-08002B2CF9AE}" pid="7" name="MSIP_Label_9df4b5af-ab42-45d5-91e7-45583bed1b2a_ActionId">
    <vt:lpwstr>22a6fcc8-a553-4cb4-91e9-e67a0cc13b20</vt:lpwstr>
  </property>
  <property fmtid="{D5CDD505-2E9C-101B-9397-08002B2CF9AE}" pid="8" name="MSIP_Label_9df4b5af-ab42-45d5-91e7-45583bed1b2a_ContentBits">
    <vt:lpwstr>0</vt:lpwstr>
  </property>
</Properties>
</file>